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activeTab="4"/>
  </bookViews>
  <sheets>
    <sheet name="«Excalibur»" sheetId="9" r:id="rId1"/>
    <sheet name="«Rus brick»" sheetId="8" r:id="rId2"/>
    <sheet name="«Rus HUB»" sheetId="7" r:id="rId3"/>
    <sheet name="«Rus Axle»" sheetId="6" r:id="rId4"/>
    <sheet name="«Rus rul»" sheetId="5" r:id="rId5"/>
  </sheets>
  <definedNames>
    <definedName name="_FilterDatabase" localSheetId="4" hidden="1">'«Rus rul»'!$A$1:$R$3</definedName>
  </definedNames>
  <calcPr calcId="125725" refMode="R1C1"/>
</workbook>
</file>

<file path=xl/calcChain.xml><?xml version="1.0" encoding="utf-8"?>
<calcChain xmlns="http://schemas.openxmlformats.org/spreadsheetml/2006/main">
  <c r="R25" i="9"/>
  <c r="R24"/>
  <c r="R23"/>
  <c r="R20"/>
  <c r="R19"/>
  <c r="R18"/>
  <c r="R15"/>
  <c r="R14"/>
  <c r="R13"/>
  <c r="R12"/>
  <c r="R9"/>
  <c r="R6"/>
  <c r="R20" i="8"/>
  <c r="R19"/>
  <c r="R18"/>
  <c r="R15"/>
  <c r="R12"/>
  <c r="R9"/>
  <c r="R6"/>
  <c r="R20" i="7"/>
  <c r="R17"/>
  <c r="R14"/>
  <c r="R13"/>
  <c r="R12"/>
  <c r="R9"/>
  <c r="R6"/>
  <c r="R31" i="6"/>
  <c r="R28"/>
  <c r="R27"/>
  <c r="R24"/>
  <c r="R23"/>
  <c r="R22"/>
  <c r="R21"/>
  <c r="R18"/>
  <c r="R15"/>
  <c r="R12"/>
  <c r="R11"/>
  <c r="R10"/>
  <c r="R7"/>
  <c r="R6"/>
  <c r="R31" i="5"/>
  <c r="R30"/>
  <c r="R29"/>
  <c r="R28"/>
  <c r="R27"/>
  <c r="R24"/>
  <c r="R21"/>
  <c r="R20"/>
  <c r="R17"/>
  <c r="R14"/>
  <c r="R11"/>
  <c r="R10"/>
  <c r="R9"/>
  <c r="R6"/>
</calcChain>
</file>

<file path=xl/sharedStrings.xml><?xml version="1.0" encoding="utf-8"?>
<sst xmlns="http://schemas.openxmlformats.org/spreadsheetml/2006/main" count="896" uniqueCount="280">
  <si>
    <t>Name</t>
  </si>
  <si>
    <t>Team</t>
  </si>
  <si>
    <t>Coach</t>
  </si>
  <si>
    <t>Body
weight</t>
  </si>
  <si>
    <t>Age Categoty
Bith date/Age</t>
  </si>
  <si>
    <t>Total</t>
  </si>
  <si>
    <t>Gloss</t>
  </si>
  <si>
    <t>Town/Country</t>
  </si>
  <si>
    <t>Armlift</t>
  </si>
  <si>
    <t>Body Weight Category  70</t>
  </si>
  <si>
    <t>Ivanova Yuliya</t>
  </si>
  <si>
    <t>1. Ivanova Yuliya</t>
  </si>
  <si>
    <t>Open (16.05.1986)/33</t>
  </si>
  <si>
    <t>69,50</t>
  </si>
  <si>
    <t>Lichno</t>
  </si>
  <si>
    <t>RUS/Sankt-Peterburg</t>
  </si>
  <si>
    <t>43,0</t>
  </si>
  <si>
    <t>53,0</t>
  </si>
  <si>
    <t>Umerenkov Daniil</t>
  </si>
  <si>
    <t>1. Umerenkov Daniil</t>
  </si>
  <si>
    <t>Junior (01.03.2004)/15</t>
  </si>
  <si>
    <t>67,90</t>
  </si>
  <si>
    <t>RUS/Kursk</t>
  </si>
  <si>
    <t>48,0</t>
  </si>
  <si>
    <t>58,0</t>
  </si>
  <si>
    <t>63,0</t>
  </si>
  <si>
    <t>Open (01.03.2004)/15</t>
  </si>
  <si>
    <t>Didikin Vasiliy</t>
  </si>
  <si>
    <t>1. Didikin Vasiliy</t>
  </si>
  <si>
    <t>Master 40+ (06.05.1966)/53</t>
  </si>
  <si>
    <t>69,80</t>
  </si>
  <si>
    <t>RUS/Surgut</t>
  </si>
  <si>
    <t>68,0</t>
  </si>
  <si>
    <t>73,0</t>
  </si>
  <si>
    <t>75,5</t>
  </si>
  <si>
    <t>Body Weight Category  80</t>
  </si>
  <si>
    <t>Shirkin Vadim</t>
  </si>
  <si>
    <t>1. Shirkin Vadim</t>
  </si>
  <si>
    <t>Open (31.05.1992)/27</t>
  </si>
  <si>
    <t>76,00</t>
  </si>
  <si>
    <t>BLR/Vitebsk</t>
  </si>
  <si>
    <t>Body Weight Category  90</t>
  </si>
  <si>
    <t>Burkov Egor</t>
  </si>
  <si>
    <t>1. Burkov Egor</t>
  </si>
  <si>
    <t>Junior (21.11.1999)/19</t>
  </si>
  <si>
    <t>89,20</t>
  </si>
  <si>
    <t>RUS/Ramenskoye</t>
  </si>
  <si>
    <t>78,0</t>
  </si>
  <si>
    <t>Body Weight Category  100</t>
  </si>
  <si>
    <t>Molodtsov Alexey</t>
  </si>
  <si>
    <t>1. Molodtsov Alexey</t>
  </si>
  <si>
    <t>Open (10.04.1971)/48</t>
  </si>
  <si>
    <t>97,90</t>
  </si>
  <si>
    <t>RUS/Yoshkar-Ola</t>
  </si>
  <si>
    <t>Master 40+ (10.04.1971)/48</t>
  </si>
  <si>
    <t>Body Weight Category  110</t>
  </si>
  <si>
    <t>Borisov Igor</t>
  </si>
  <si>
    <t>1. Borisov Igor</t>
  </si>
  <si>
    <t>Master 40+ (10.04.1963)/56</t>
  </si>
  <si>
    <t>107,50</t>
  </si>
  <si>
    <t>RUS/Navashino</t>
  </si>
  <si>
    <t>83,0</t>
  </si>
  <si>
    <t>85,5</t>
  </si>
  <si>
    <t>Body Weight Category  125</t>
  </si>
  <si>
    <t>Yurkovets Nikita</t>
  </si>
  <si>
    <t>1. Yurkovets Nikita</t>
  </si>
  <si>
    <t>Open (17.04.1997)/22</t>
  </si>
  <si>
    <t>112,30</t>
  </si>
  <si>
    <t>BLR/Belarus</t>
  </si>
  <si>
    <t>88,0</t>
  </si>
  <si>
    <t>93,0</t>
  </si>
  <si>
    <t>95,5</t>
  </si>
  <si>
    <t>Petrov Danil</t>
  </si>
  <si>
    <t>2. Petrov Danil</t>
  </si>
  <si>
    <t>Open (19.12.1980)/38</t>
  </si>
  <si>
    <t>112,10</t>
  </si>
  <si>
    <t>RUS/Omsk</t>
  </si>
  <si>
    <t>90,5</t>
  </si>
  <si>
    <t>Favorskiy Denis</t>
  </si>
  <si>
    <t>3. Favorskiy Denis</t>
  </si>
  <si>
    <t>Open (16.07.1971)/48</t>
  </si>
  <si>
    <t>116,30</t>
  </si>
  <si>
    <t>RUS/Moskva</t>
  </si>
  <si>
    <t>1. Favorskiy Denis</t>
  </si>
  <si>
    <t>Master 40+ (16.07.1971)/48</t>
  </si>
  <si>
    <t>Lukyanov Sergey</t>
  </si>
  <si>
    <t>2. Lukyanov Sergey</t>
  </si>
  <si>
    <t>Master 40+ (25.10.1955)/64</t>
  </si>
  <si>
    <t>119,70</t>
  </si>
  <si>
    <t>Tokarev Sergey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</si>
  <si>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</si>
  <si>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</si>
  <si>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</si>
  <si>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</si>
  <si>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</si>
  <si>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</si>
  <si>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</si>
  <si>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</si>
  <si>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Open</t>
  </si>
  <si>
    <t>Age class</t>
  </si>
  <si>
    <t>WC</t>
  </si>
  <si>
    <t>70</t>
  </si>
  <si>
    <t>37,8766</t>
  </si>
  <si>
    <t>Man</t>
  </si>
  <si>
    <t>Junior</t>
  </si>
  <si>
    <t>90</t>
  </si>
  <si>
    <t>44,8877</t>
  </si>
  <si>
    <t>43,1926</t>
  </si>
  <si>
    <t>125</t>
  </si>
  <si>
    <t>53,4227</t>
  </si>
  <si>
    <t>50,6483</t>
  </si>
  <si>
    <t>40,4968</t>
  </si>
  <si>
    <t>100</t>
  </si>
  <si>
    <t>39,8922</t>
  </si>
  <si>
    <t>80</t>
  </si>
  <si>
    <t>39,5502</t>
  </si>
  <si>
    <t>Master 40+</t>
  </si>
  <si>
    <t>110</t>
  </si>
  <si>
    <t>58,5656</t>
  </si>
  <si>
    <t>62,9139</t>
  </si>
  <si>
    <t>44,4249</t>
  </si>
  <si>
    <t>43,7617</t>
  </si>
  <si>
    <t>50,3613</t>
  </si>
  <si>
    <t>WORLD CHAMPIONSHIP
«Russian Axle»
Москва/Москва 26 - 27 октября 2019 г.</t>
  </si>
  <si>
    <t>100,0</t>
  </si>
  <si>
    <t>110,0</t>
  </si>
  <si>
    <t>120,0</t>
  </si>
  <si>
    <t>Ershova Evgeniya</t>
  </si>
  <si>
    <t>2. Ershova Evgeniya</t>
  </si>
  <si>
    <t>Open (28.03.1992)/27</t>
  </si>
  <si>
    <t>63,10</t>
  </si>
  <si>
    <t>50,0</t>
  </si>
  <si>
    <t>60,0</t>
  </si>
  <si>
    <t>70,0</t>
  </si>
  <si>
    <t>90,0</t>
  </si>
  <si>
    <t>130,0</t>
  </si>
  <si>
    <t>140,0</t>
  </si>
  <si>
    <t>145,0</t>
  </si>
  <si>
    <t>Talpa Stefan</t>
  </si>
  <si>
    <t>1. Talpa Stefan</t>
  </si>
  <si>
    <t>Junior (14.08.2001)/18</t>
  </si>
  <si>
    <t>70,40</t>
  </si>
  <si>
    <t>RUS/Rostov-na-Donu</t>
  </si>
  <si>
    <t>80,0</t>
  </si>
  <si>
    <t>Kuliev Rafael</t>
  </si>
  <si>
    <t>1. Kuliev Rafael</t>
  </si>
  <si>
    <t>Open (13.09.1993)/26</t>
  </si>
  <si>
    <t>85,20</t>
  </si>
  <si>
    <t>RUS/Ulan-Ude</t>
  </si>
  <si>
    <t>150,0</t>
  </si>
  <si>
    <t>160,0</t>
  </si>
  <si>
    <t>170,0</t>
  </si>
  <si>
    <t>Mamonov Pavel</t>
  </si>
  <si>
    <t>1. Mamonov Pavel</t>
  </si>
  <si>
    <t>Open (03.01.1991)/28</t>
  </si>
  <si>
    <t>96,40</t>
  </si>
  <si>
    <t>RUS/Ekaterinburg</t>
  </si>
  <si>
    <t>2. Molodtsov Alexey</t>
  </si>
  <si>
    <t>Shcherbakov Victor</t>
  </si>
  <si>
    <t>1. Shcherbakov Victor</t>
  </si>
  <si>
    <t>Master 40+ (25.09.1959)/60</t>
  </si>
  <si>
    <t>97,40</t>
  </si>
  <si>
    <t>Kulyasov Sergey</t>
  </si>
  <si>
    <t>1. Kulyasov Sergey</t>
  </si>
  <si>
    <t>Open (11.09.1982)/37</t>
  </si>
  <si>
    <t>102,20</t>
  </si>
  <si>
    <t>RUS/Penza</t>
  </si>
  <si>
    <t>180,0</t>
  </si>
  <si>
    <t>190,0</t>
  </si>
  <si>
    <t>Pichugin Andrei</t>
  </si>
  <si>
    <t>2. Pichugin Andrei</t>
  </si>
  <si>
    <t>Open (05.02.1975)/44</t>
  </si>
  <si>
    <t>107,00</t>
  </si>
  <si>
    <t>1. Petrov Danil</t>
  </si>
  <si>
    <t>96,8935</t>
  </si>
  <si>
    <t>47,6520</t>
  </si>
  <si>
    <t>89,3640</t>
  </si>
  <si>
    <t>72,2900</t>
  </si>
  <si>
    <t>109,4970</t>
  </si>
  <si>
    <t>102,0780</t>
  </si>
  <si>
    <t>95,1405</t>
  </si>
  <si>
    <t>94,5280</t>
  </si>
  <si>
    <t>101,0720</t>
  </si>
  <si>
    <t>82,1310</t>
  </si>
  <si>
    <t>124,9659</t>
  </si>
  <si>
    <t>90,0977</t>
  </si>
  <si>
    <t>110,3088</t>
  </si>
  <si>
    <t>WORLD CHAMPIONSHIP
«Russian HUB»
Москва/Москва 26 - 27 октября 2019 г.</t>
  </si>
  <si>
    <t>10,0</t>
  </si>
  <si>
    <t>12,5</t>
  </si>
  <si>
    <t>15,0</t>
  </si>
  <si>
    <t>17,5</t>
  </si>
  <si>
    <t>20,0</t>
  </si>
  <si>
    <t>22,5</t>
  </si>
  <si>
    <t>25,0</t>
  </si>
  <si>
    <t>27,5</t>
  </si>
  <si>
    <t>Groshkov Yuriy</t>
  </si>
  <si>
    <t>1. Groshkov Yuriy</t>
  </si>
  <si>
    <t>Open (31.07.1985)/34</t>
  </si>
  <si>
    <t>92,20</t>
  </si>
  <si>
    <t>Megalift</t>
  </si>
  <si>
    <t>30,0</t>
  </si>
  <si>
    <t>Boyarov Alexandr</t>
  </si>
  <si>
    <t>1. Boyarov Alexandr</t>
  </si>
  <si>
    <t>Open (21.07.1986)/33</t>
  </si>
  <si>
    <t>105,90</t>
  </si>
  <si>
    <t>RUS/Bryansk</t>
  </si>
  <si>
    <t>32,5</t>
  </si>
  <si>
    <t>35,0</t>
  </si>
  <si>
    <t>Faustov Alexandr</t>
  </si>
  <si>
    <t>1. Faustov Alexandr</t>
  </si>
  <si>
    <t>Master 40+ (21.02.1976)/43</t>
  </si>
  <si>
    <t>114,20</t>
  </si>
  <si>
    <t>RUS/Novomoskovsk</t>
  </si>
  <si>
    <t>13,2128</t>
  </si>
  <si>
    <t>18,4925</t>
  </si>
  <si>
    <t>16,6100</t>
  </si>
  <si>
    <t>14,6663</t>
  </si>
  <si>
    <t>15,7925</t>
  </si>
  <si>
    <t>17,2311</t>
  </si>
  <si>
    <t>16,0889</t>
  </si>
  <si>
    <t>WORLD CHAMPIONSHIP
«Russian brick»
Москва/Москва 26 - 27 октября 2019 г.</t>
  </si>
  <si>
    <t>24,0</t>
  </si>
  <si>
    <t>29,0</t>
  </si>
  <si>
    <t>34,0</t>
  </si>
  <si>
    <t>59,0</t>
  </si>
  <si>
    <t>64,0</t>
  </si>
  <si>
    <t>69,0</t>
  </si>
  <si>
    <t>74,0</t>
  </si>
  <si>
    <t>79,0</t>
  </si>
  <si>
    <t>Lebedev Aleksandr</t>
  </si>
  <si>
    <t>1. Lebedev Aleksandr</t>
  </si>
  <si>
    <t>Master 40+ (20.12.1972)/46</t>
  </si>
  <si>
    <t>84,10</t>
  </si>
  <si>
    <t>49,0</t>
  </si>
  <si>
    <t>54,0</t>
  </si>
  <si>
    <t>Stelmakh Aleksandr</t>
  </si>
  <si>
    <t>1. Stelmakh Aleksandr</t>
  </si>
  <si>
    <t>Open (06.11.1981)/37</t>
  </si>
  <si>
    <t>95,20</t>
  </si>
  <si>
    <t>44,0</t>
  </si>
  <si>
    <t>Open (21.02.1976)/43</t>
  </si>
  <si>
    <t>84,0</t>
  </si>
  <si>
    <t>25,5447</t>
  </si>
  <si>
    <t>44,0109</t>
  </si>
  <si>
    <t>41,4141</t>
  </si>
  <si>
    <t>26,1492</t>
  </si>
  <si>
    <t>45,3752</t>
  </si>
  <si>
    <t>63,7757</t>
  </si>
  <si>
    <t>50,3276</t>
  </si>
  <si>
    <t>WORLD CHAMPIONSHIP
«Excalibur»
Москва/Москва 26 - 27 октября 2019 г.</t>
  </si>
  <si>
    <t>42,5</t>
  </si>
  <si>
    <t>52,5</t>
  </si>
  <si>
    <t>57,5</t>
  </si>
  <si>
    <t>72,5</t>
  </si>
  <si>
    <t>77,5</t>
  </si>
  <si>
    <t>82,5</t>
  </si>
  <si>
    <t>92,5</t>
  </si>
  <si>
    <t>102,5</t>
  </si>
  <si>
    <t>87,5</t>
  </si>
  <si>
    <t>97,5</t>
  </si>
  <si>
    <t>112,5</t>
  </si>
  <si>
    <t>117,5</t>
  </si>
  <si>
    <t>132,5</t>
  </si>
  <si>
    <t>107,5</t>
  </si>
  <si>
    <t>1. Lukyanov Sergey</t>
  </si>
  <si>
    <t>2. Favorskiy Denis</t>
  </si>
  <si>
    <t>50,6489</t>
  </si>
  <si>
    <t>67,7153</t>
  </si>
  <si>
    <t>63,7987</t>
  </si>
  <si>
    <t>54,6490</t>
  </si>
  <si>
    <t>48,3986</t>
  </si>
  <si>
    <t>40,2194</t>
  </si>
  <si>
    <t>65,2689</t>
  </si>
  <si>
    <t>68,9430</t>
  </si>
  <si>
    <t>53,0933</t>
  </si>
  <si>
    <t>66,7921</t>
  </si>
  <si>
    <t>61,9523</t>
  </si>
  <si>
    <t>44,1207</t>
  </si>
  <si>
    <t>WORLD CHAMPIONSHIP
«Russian Roullette»
Москва/Москва 26 - 27 октября 2019 г.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</si>
</sst>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opLeftCell="A31" workbookViewId="0">
      <selection activeCell="D38" sqref="D38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10" width="5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13.85546875" style="6" bestFit="1" customWidth="1"/>
    <col min="20" max="16384" width="9.140625" style="1"/>
  </cols>
  <sheetData>
    <row r="1" spans="1:19" ht="29.1" customHeight="1">
      <c r="A1" s="37" t="s">
        <v>250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2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3"/>
    </row>
    <row r="5" spans="1:19" s="3" customFormat="1" ht="15">
      <c r="A5" s="34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"/>
    </row>
    <row r="6" spans="1:19" s="3" customFormat="1">
      <c r="A6" s="7" t="s">
        <v>11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251</v>
      </c>
      <c r="G6" s="8" t="s">
        <v>252</v>
      </c>
      <c r="H6" s="8" t="s">
        <v>253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"57,5"</f>
        <v>57,5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9">
      <c r="A9" s="7" t="s">
        <v>28</v>
      </c>
      <c r="B9" s="8" t="s">
        <v>29</v>
      </c>
      <c r="C9" s="8" t="s">
        <v>30</v>
      </c>
      <c r="D9" s="9" t="s">
        <v>14</v>
      </c>
      <c r="E9" s="9" t="s">
        <v>31</v>
      </c>
      <c r="F9" s="8" t="s">
        <v>254</v>
      </c>
      <c r="G9" s="8" t="s">
        <v>255</v>
      </c>
      <c r="H9" s="10" t="s">
        <v>256</v>
      </c>
      <c r="I9" s="10"/>
      <c r="J9" s="10"/>
      <c r="K9" s="10"/>
      <c r="L9" s="10"/>
      <c r="M9" s="10"/>
      <c r="N9" s="10"/>
      <c r="O9" s="10"/>
      <c r="P9" s="10"/>
      <c r="Q9" s="10"/>
      <c r="R9" s="7" t="str">
        <f>"77,5"</f>
        <v>77,5</v>
      </c>
      <c r="S9" s="9"/>
    </row>
    <row r="11" spans="1:19" ht="15">
      <c r="A11" s="36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9">
      <c r="A12" s="14" t="s">
        <v>153</v>
      </c>
      <c r="B12" s="11" t="s">
        <v>154</v>
      </c>
      <c r="C12" s="11" t="s">
        <v>155</v>
      </c>
      <c r="D12" s="15" t="s">
        <v>14</v>
      </c>
      <c r="E12" s="15" t="s">
        <v>156</v>
      </c>
      <c r="F12" s="11" t="s">
        <v>254</v>
      </c>
      <c r="G12" s="11" t="s">
        <v>256</v>
      </c>
      <c r="H12" s="11" t="s">
        <v>257</v>
      </c>
      <c r="I12" s="16" t="s">
        <v>258</v>
      </c>
      <c r="J12" s="16"/>
      <c r="K12" s="16"/>
      <c r="L12" s="16"/>
      <c r="M12" s="16"/>
      <c r="N12" s="16"/>
      <c r="O12" s="16"/>
      <c r="P12" s="16"/>
      <c r="Q12" s="16"/>
      <c r="R12" s="14" t="str">
        <f>"92,5"</f>
        <v>92,5</v>
      </c>
      <c r="S12" s="15"/>
    </row>
    <row r="13" spans="1:19">
      <c r="A13" s="17" t="s">
        <v>157</v>
      </c>
      <c r="B13" s="12" t="s">
        <v>51</v>
      </c>
      <c r="C13" s="12" t="s">
        <v>52</v>
      </c>
      <c r="D13" s="18" t="s">
        <v>14</v>
      </c>
      <c r="E13" s="18" t="s">
        <v>53</v>
      </c>
      <c r="F13" s="12" t="s">
        <v>254</v>
      </c>
      <c r="G13" s="12" t="s">
        <v>255</v>
      </c>
      <c r="H13" s="12" t="s">
        <v>256</v>
      </c>
      <c r="I13" s="19" t="s">
        <v>257</v>
      </c>
      <c r="J13" s="19"/>
      <c r="K13" s="19"/>
      <c r="L13" s="19"/>
      <c r="M13" s="19"/>
      <c r="N13" s="19"/>
      <c r="O13" s="19"/>
      <c r="P13" s="19"/>
      <c r="Q13" s="19"/>
      <c r="R13" s="17" t="str">
        <f>"82,5"</f>
        <v>82,5</v>
      </c>
      <c r="S13" s="18"/>
    </row>
    <row r="14" spans="1:19">
      <c r="A14" s="17" t="s">
        <v>159</v>
      </c>
      <c r="B14" s="12" t="s">
        <v>160</v>
      </c>
      <c r="C14" s="12" t="s">
        <v>161</v>
      </c>
      <c r="D14" s="18" t="s">
        <v>14</v>
      </c>
      <c r="E14" s="18" t="s">
        <v>82</v>
      </c>
      <c r="F14" s="12" t="s">
        <v>255</v>
      </c>
      <c r="G14" s="12" t="s">
        <v>256</v>
      </c>
      <c r="H14" s="12" t="s">
        <v>259</v>
      </c>
      <c r="I14" s="19" t="s">
        <v>257</v>
      </c>
      <c r="J14" s="19"/>
      <c r="K14" s="19"/>
      <c r="L14" s="19"/>
      <c r="M14" s="19"/>
      <c r="N14" s="19"/>
      <c r="O14" s="19"/>
      <c r="P14" s="19"/>
      <c r="Q14" s="19"/>
      <c r="R14" s="17" t="str">
        <f>"87,5"</f>
        <v>87,5</v>
      </c>
      <c r="S14" s="18"/>
    </row>
    <row r="15" spans="1:19">
      <c r="A15" s="20" t="s">
        <v>157</v>
      </c>
      <c r="B15" s="13" t="s">
        <v>54</v>
      </c>
      <c r="C15" s="13" t="s">
        <v>52</v>
      </c>
      <c r="D15" s="21" t="s">
        <v>14</v>
      </c>
      <c r="E15" s="21" t="s">
        <v>53</v>
      </c>
      <c r="F15" s="13" t="s">
        <v>254</v>
      </c>
      <c r="G15" s="13" t="s">
        <v>255</v>
      </c>
      <c r="H15" s="13" t="s">
        <v>256</v>
      </c>
      <c r="I15" s="22" t="s">
        <v>257</v>
      </c>
      <c r="J15" s="22"/>
      <c r="K15" s="22"/>
      <c r="L15" s="22"/>
      <c r="M15" s="22"/>
      <c r="N15" s="22"/>
      <c r="O15" s="22"/>
      <c r="P15" s="22"/>
      <c r="Q15" s="22"/>
      <c r="R15" s="20" t="str">
        <f>"82,5"</f>
        <v>82,5</v>
      </c>
      <c r="S15" s="21"/>
    </row>
    <row r="17" spans="1:19" ht="15">
      <c r="A17" s="36" t="s">
        <v>55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9">
      <c r="A18" s="14" t="s">
        <v>163</v>
      </c>
      <c r="B18" s="11" t="s">
        <v>164</v>
      </c>
      <c r="C18" s="11" t="s">
        <v>165</v>
      </c>
      <c r="D18" s="15" t="s">
        <v>14</v>
      </c>
      <c r="E18" s="15" t="s">
        <v>166</v>
      </c>
      <c r="F18" s="11" t="s">
        <v>260</v>
      </c>
      <c r="G18" s="11" t="s">
        <v>258</v>
      </c>
      <c r="H18" s="11" t="s">
        <v>261</v>
      </c>
      <c r="I18" s="11" t="s">
        <v>262</v>
      </c>
      <c r="J18" s="16" t="s">
        <v>263</v>
      </c>
      <c r="K18" s="16"/>
      <c r="L18" s="16"/>
      <c r="M18" s="16"/>
      <c r="N18" s="16"/>
      <c r="O18" s="16"/>
      <c r="P18" s="16"/>
      <c r="Q18" s="16"/>
      <c r="R18" s="14" t="str">
        <f>"117,5"</f>
        <v>117,5</v>
      </c>
      <c r="S18" s="15"/>
    </row>
    <row r="19" spans="1:19">
      <c r="A19" s="17" t="s">
        <v>170</v>
      </c>
      <c r="B19" s="12" t="s">
        <v>171</v>
      </c>
      <c r="C19" s="12" t="s">
        <v>172</v>
      </c>
      <c r="D19" s="18" t="s">
        <v>14</v>
      </c>
      <c r="E19" s="18" t="s">
        <v>148</v>
      </c>
      <c r="F19" s="12" t="s">
        <v>258</v>
      </c>
      <c r="G19" s="12" t="s">
        <v>264</v>
      </c>
      <c r="H19" s="12" t="s">
        <v>261</v>
      </c>
      <c r="I19" s="19" t="s">
        <v>262</v>
      </c>
      <c r="J19" s="19"/>
      <c r="K19" s="19"/>
      <c r="L19" s="19"/>
      <c r="M19" s="19"/>
      <c r="N19" s="19"/>
      <c r="O19" s="19"/>
      <c r="P19" s="19"/>
      <c r="Q19" s="19"/>
      <c r="R19" s="17" t="str">
        <f>"112,5"</f>
        <v>112,5</v>
      </c>
      <c r="S19" s="18"/>
    </row>
    <row r="20" spans="1:19">
      <c r="A20" s="20" t="s">
        <v>57</v>
      </c>
      <c r="B20" s="13" t="s">
        <v>58</v>
      </c>
      <c r="C20" s="13" t="s">
        <v>59</v>
      </c>
      <c r="D20" s="21" t="s">
        <v>14</v>
      </c>
      <c r="E20" s="21" t="s">
        <v>60</v>
      </c>
      <c r="F20" s="13" t="s">
        <v>255</v>
      </c>
      <c r="G20" s="13" t="s">
        <v>256</v>
      </c>
      <c r="H20" s="13" t="s">
        <v>259</v>
      </c>
      <c r="I20" s="13" t="s">
        <v>257</v>
      </c>
      <c r="J20" s="22" t="s">
        <v>260</v>
      </c>
      <c r="K20" s="22"/>
      <c r="L20" s="22"/>
      <c r="M20" s="22"/>
      <c r="N20" s="22"/>
      <c r="O20" s="22"/>
      <c r="P20" s="22"/>
      <c r="Q20" s="22"/>
      <c r="R20" s="20" t="str">
        <f>"92,5"</f>
        <v>92,5</v>
      </c>
      <c r="S20" s="21"/>
    </row>
    <row r="22" spans="1:19" ht="15">
      <c r="A22" s="36" t="s">
        <v>63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9">
      <c r="A23" s="14" t="s">
        <v>83</v>
      </c>
      <c r="B23" s="11" t="s">
        <v>80</v>
      </c>
      <c r="C23" s="11" t="s">
        <v>81</v>
      </c>
      <c r="D23" s="15" t="s">
        <v>14</v>
      </c>
      <c r="E23" s="15" t="s">
        <v>82</v>
      </c>
      <c r="F23" s="11" t="s">
        <v>254</v>
      </c>
      <c r="G23" s="16" t="s">
        <v>256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4" t="str">
        <f>"72,5"</f>
        <v>72,5</v>
      </c>
      <c r="S23" s="15"/>
    </row>
    <row r="24" spans="1:19">
      <c r="A24" s="17" t="s">
        <v>265</v>
      </c>
      <c r="B24" s="12" t="s">
        <v>87</v>
      </c>
      <c r="C24" s="12" t="s">
        <v>88</v>
      </c>
      <c r="D24" s="18" t="s">
        <v>14</v>
      </c>
      <c r="E24" s="18" t="s">
        <v>82</v>
      </c>
      <c r="F24" s="12" t="s">
        <v>254</v>
      </c>
      <c r="G24" s="12" t="s">
        <v>255</v>
      </c>
      <c r="H24" s="19" t="s">
        <v>256</v>
      </c>
      <c r="I24" s="19"/>
      <c r="J24" s="19"/>
      <c r="K24" s="19"/>
      <c r="L24" s="19"/>
      <c r="M24" s="19"/>
      <c r="N24" s="19"/>
      <c r="O24" s="19"/>
      <c r="P24" s="19"/>
      <c r="Q24" s="19"/>
      <c r="R24" s="17" t="str">
        <f>"77,5"</f>
        <v>77,5</v>
      </c>
      <c r="S24" s="18" t="s">
        <v>89</v>
      </c>
    </row>
    <row r="25" spans="1:19">
      <c r="A25" s="20" t="s">
        <v>266</v>
      </c>
      <c r="B25" s="13" t="s">
        <v>84</v>
      </c>
      <c r="C25" s="13" t="s">
        <v>81</v>
      </c>
      <c r="D25" s="21" t="s">
        <v>14</v>
      </c>
      <c r="E25" s="21" t="s">
        <v>82</v>
      </c>
      <c r="F25" s="13" t="s">
        <v>254</v>
      </c>
      <c r="G25" s="22" t="s">
        <v>256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0" t="str">
        <f>"72,5"</f>
        <v>72,5</v>
      </c>
      <c r="S25" s="21"/>
    </row>
    <row r="27" spans="1:19" ht="15">
      <c r="D27" s="23" t="s">
        <v>90</v>
      </c>
    </row>
    <row r="28" spans="1:19" ht="15">
      <c r="D28" s="23" t="s">
        <v>91</v>
      </c>
    </row>
    <row r="29" spans="1:19" ht="15">
      <c r="D29" s="23" t="s">
        <v>92</v>
      </c>
    </row>
    <row r="30" spans="1:19">
      <c r="D30" s="6" t="s">
        <v>93</v>
      </c>
    </row>
    <row r="31" spans="1:19">
      <c r="D31" s="6" t="s">
        <v>94</v>
      </c>
    </row>
    <row r="32" spans="1:19">
      <c r="D32" s="6" t="s">
        <v>95</v>
      </c>
    </row>
    <row r="35" spans="1:4" ht="18">
      <c r="A35" s="24" t="s">
        <v>96</v>
      </c>
      <c r="B35" s="25"/>
    </row>
    <row r="36" spans="1:4" ht="15">
      <c r="A36" s="26" t="s">
        <v>97</v>
      </c>
      <c r="B36" s="27"/>
    </row>
    <row r="37" spans="1:4" ht="14.25">
      <c r="A37" s="29"/>
      <c r="B37" s="30" t="s">
        <v>98</v>
      </c>
    </row>
    <row r="38" spans="1:4" ht="15">
      <c r="A38" s="31" t="s">
        <v>0</v>
      </c>
      <c r="B38" s="31" t="s">
        <v>99</v>
      </c>
      <c r="C38" s="31" t="s">
        <v>100</v>
      </c>
      <c r="D38" s="31"/>
    </row>
    <row r="39" spans="1:4">
      <c r="A39" s="28" t="s">
        <v>10</v>
      </c>
      <c r="B39" s="3" t="s">
        <v>98</v>
      </c>
      <c r="C39" s="3" t="s">
        <v>101</v>
      </c>
      <c r="D39" s="4" t="s">
        <v>267</v>
      </c>
    </row>
    <row r="42" spans="1:4" ht="15">
      <c r="A42" s="26" t="s">
        <v>103</v>
      </c>
      <c r="B42" s="27"/>
    </row>
    <row r="43" spans="1:4" ht="14.25">
      <c r="A43" s="29"/>
      <c r="B43" s="30" t="s">
        <v>98</v>
      </c>
    </row>
    <row r="44" spans="1:4" ht="15">
      <c r="A44" s="31" t="s">
        <v>0</v>
      </c>
      <c r="B44" s="31" t="s">
        <v>99</v>
      </c>
      <c r="C44" s="31" t="s">
        <v>100</v>
      </c>
      <c r="D44" s="31"/>
    </row>
    <row r="45" spans="1:4">
      <c r="A45" s="28" t="s">
        <v>162</v>
      </c>
      <c r="B45" s="3" t="s">
        <v>98</v>
      </c>
      <c r="C45" s="3" t="s">
        <v>117</v>
      </c>
      <c r="D45" s="4" t="s">
        <v>268</v>
      </c>
    </row>
    <row r="46" spans="1:4">
      <c r="A46" s="28" t="s">
        <v>169</v>
      </c>
      <c r="B46" s="3" t="s">
        <v>98</v>
      </c>
      <c r="C46" s="3" t="s">
        <v>117</v>
      </c>
      <c r="D46" s="4" t="s">
        <v>269</v>
      </c>
    </row>
    <row r="47" spans="1:4">
      <c r="A47" s="28" t="s">
        <v>152</v>
      </c>
      <c r="B47" s="3" t="s">
        <v>98</v>
      </c>
      <c r="C47" s="3" t="s">
        <v>112</v>
      </c>
      <c r="D47" s="4" t="s">
        <v>270</v>
      </c>
    </row>
    <row r="48" spans="1:4">
      <c r="A48" s="28" t="s">
        <v>49</v>
      </c>
      <c r="B48" s="3" t="s">
        <v>98</v>
      </c>
      <c r="C48" s="3" t="s">
        <v>112</v>
      </c>
      <c r="D48" s="4" t="s">
        <v>271</v>
      </c>
    </row>
    <row r="49" spans="1:4">
      <c r="A49" s="28" t="s">
        <v>78</v>
      </c>
      <c r="B49" s="3" t="s">
        <v>98</v>
      </c>
      <c r="C49" s="3" t="s">
        <v>108</v>
      </c>
      <c r="D49" s="4" t="s">
        <v>272</v>
      </c>
    </row>
    <row r="51" spans="1:4" ht="14.25">
      <c r="A51" s="29"/>
      <c r="B51" s="30" t="s">
        <v>116</v>
      </c>
    </row>
    <row r="52" spans="1:4" ht="15">
      <c r="A52" s="31" t="s">
        <v>0</v>
      </c>
      <c r="B52" s="31" t="s">
        <v>99</v>
      </c>
      <c r="C52" s="31" t="s">
        <v>100</v>
      </c>
      <c r="D52" s="31"/>
    </row>
    <row r="53" spans="1:4">
      <c r="A53" s="28" t="s">
        <v>56</v>
      </c>
      <c r="B53" s="3" t="s">
        <v>116</v>
      </c>
      <c r="C53" s="3" t="s">
        <v>117</v>
      </c>
      <c r="D53" s="4" t="s">
        <v>273</v>
      </c>
    </row>
    <row r="54" spans="1:4">
      <c r="A54" s="28" t="s">
        <v>158</v>
      </c>
      <c r="B54" s="3" t="s">
        <v>116</v>
      </c>
      <c r="C54" s="3" t="s">
        <v>112</v>
      </c>
      <c r="D54" s="4" t="s">
        <v>274</v>
      </c>
    </row>
    <row r="55" spans="1:4">
      <c r="A55" s="28" t="s">
        <v>49</v>
      </c>
      <c r="B55" s="3" t="s">
        <v>116</v>
      </c>
      <c r="C55" s="3" t="s">
        <v>112</v>
      </c>
      <c r="D55" s="4" t="s">
        <v>275</v>
      </c>
    </row>
    <row r="56" spans="1:4">
      <c r="A56" s="28" t="s">
        <v>27</v>
      </c>
      <c r="B56" s="3" t="s">
        <v>116</v>
      </c>
      <c r="C56" s="3" t="s">
        <v>101</v>
      </c>
      <c r="D56" s="4" t="s">
        <v>276</v>
      </c>
    </row>
    <row r="57" spans="1:4">
      <c r="A57" s="28" t="s">
        <v>85</v>
      </c>
      <c r="B57" s="3" t="s">
        <v>116</v>
      </c>
      <c r="C57" s="3" t="s">
        <v>108</v>
      </c>
      <c r="D57" s="4" t="s">
        <v>277</v>
      </c>
    </row>
    <row r="58" spans="1:4">
      <c r="A58" s="28" t="s">
        <v>78</v>
      </c>
      <c r="B58" s="3" t="s">
        <v>116</v>
      </c>
      <c r="C58" s="3" t="s">
        <v>108</v>
      </c>
      <c r="D58" s="4" t="s">
        <v>278</v>
      </c>
    </row>
  </sheetData>
  <mergeCells count="14">
    <mergeCell ref="A22:R22"/>
    <mergeCell ref="A1:S2"/>
    <mergeCell ref="A3:A4"/>
    <mergeCell ref="B3:B4"/>
    <mergeCell ref="C3:C4"/>
    <mergeCell ref="D3:D4"/>
    <mergeCell ref="E3:E4"/>
    <mergeCell ref="F3:Q3"/>
    <mergeCell ref="R3:R4"/>
    <mergeCell ref="S3:S4"/>
    <mergeCell ref="A5:R5"/>
    <mergeCell ref="A8:R8"/>
    <mergeCell ref="A11:R11"/>
    <mergeCell ref="A17:R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opLeftCell="A28" workbookViewId="0">
      <selection activeCell="D45" sqref="D45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12" width="4.5703125" style="3" bestFit="1" customWidth="1"/>
    <col min="13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221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2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3"/>
    </row>
    <row r="5" spans="1:19" s="3" customFormat="1" ht="15">
      <c r="A5" s="34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"/>
    </row>
    <row r="6" spans="1:19" s="3" customFormat="1">
      <c r="A6" s="7" t="s">
        <v>11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222</v>
      </c>
      <c r="G6" s="8" t="s">
        <v>223</v>
      </c>
      <c r="H6" s="10" t="s">
        <v>224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"29,0"</f>
        <v>29,0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9">
      <c r="A9" s="7" t="s">
        <v>28</v>
      </c>
      <c r="B9" s="8" t="s">
        <v>29</v>
      </c>
      <c r="C9" s="8" t="s">
        <v>30</v>
      </c>
      <c r="D9" s="9" t="s">
        <v>14</v>
      </c>
      <c r="E9" s="9" t="s">
        <v>31</v>
      </c>
      <c r="F9" s="8" t="s">
        <v>225</v>
      </c>
      <c r="G9" s="8" t="s">
        <v>226</v>
      </c>
      <c r="H9" s="8" t="s">
        <v>227</v>
      </c>
      <c r="I9" s="8" t="s">
        <v>228</v>
      </c>
      <c r="J9" s="10" t="s">
        <v>229</v>
      </c>
      <c r="K9" s="10"/>
      <c r="L9" s="10"/>
      <c r="M9" s="10"/>
      <c r="N9" s="10"/>
      <c r="O9" s="10"/>
      <c r="P9" s="10"/>
      <c r="Q9" s="10"/>
      <c r="R9" s="7" t="str">
        <f>"74,0"</f>
        <v>74,0</v>
      </c>
      <c r="S9" s="9"/>
    </row>
    <row r="11" spans="1:19" ht="15">
      <c r="A11" s="36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9">
      <c r="A12" s="7" t="s">
        <v>231</v>
      </c>
      <c r="B12" s="8" t="s">
        <v>232</v>
      </c>
      <c r="C12" s="8" t="s">
        <v>233</v>
      </c>
      <c r="D12" s="9" t="s">
        <v>14</v>
      </c>
      <c r="E12" s="9" t="s">
        <v>82</v>
      </c>
      <c r="F12" s="8" t="s">
        <v>234</v>
      </c>
      <c r="G12" s="8" t="s">
        <v>235</v>
      </c>
      <c r="H12" s="8" t="s">
        <v>225</v>
      </c>
      <c r="I12" s="8" t="s">
        <v>226</v>
      </c>
      <c r="J12" s="8" t="s">
        <v>227</v>
      </c>
      <c r="K12" s="8" t="s">
        <v>228</v>
      </c>
      <c r="L12" s="10" t="s">
        <v>229</v>
      </c>
      <c r="M12" s="10"/>
      <c r="N12" s="10"/>
      <c r="O12" s="10"/>
      <c r="P12" s="10"/>
      <c r="Q12" s="10"/>
      <c r="R12" s="7" t="str">
        <f>"74,0"</f>
        <v>74,0</v>
      </c>
      <c r="S12" s="9"/>
    </row>
    <row r="14" spans="1:19" ht="15">
      <c r="A14" s="36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9">
      <c r="A15" s="7" t="s">
        <v>237</v>
      </c>
      <c r="B15" s="8" t="s">
        <v>238</v>
      </c>
      <c r="C15" s="8" t="s">
        <v>239</v>
      </c>
      <c r="D15" s="9" t="s">
        <v>14</v>
      </c>
      <c r="E15" s="9" t="s">
        <v>40</v>
      </c>
      <c r="F15" s="8" t="s">
        <v>240</v>
      </c>
      <c r="G15" s="10" t="s">
        <v>234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 t="str">
        <f>"44,0"</f>
        <v>44,0</v>
      </c>
      <c r="S15" s="9"/>
    </row>
    <row r="17" spans="1:19" ht="15">
      <c r="A17" s="36" t="s">
        <v>63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9">
      <c r="A18" s="14" t="s">
        <v>210</v>
      </c>
      <c r="B18" s="11" t="s">
        <v>241</v>
      </c>
      <c r="C18" s="11" t="s">
        <v>212</v>
      </c>
      <c r="D18" s="15" t="s">
        <v>14</v>
      </c>
      <c r="E18" s="15" t="s">
        <v>213</v>
      </c>
      <c r="F18" s="11" t="s">
        <v>225</v>
      </c>
      <c r="G18" s="11" t="s">
        <v>226</v>
      </c>
      <c r="H18" s="11" t="s">
        <v>227</v>
      </c>
      <c r="I18" s="11" t="s">
        <v>228</v>
      </c>
      <c r="J18" s="11" t="s">
        <v>229</v>
      </c>
      <c r="K18" s="16" t="s">
        <v>242</v>
      </c>
      <c r="L18" s="16"/>
      <c r="M18" s="16"/>
      <c r="N18" s="16"/>
      <c r="O18" s="16"/>
      <c r="P18" s="16"/>
      <c r="Q18" s="16"/>
      <c r="R18" s="14" t="str">
        <f>"79,0"</f>
        <v>79,0</v>
      </c>
      <c r="S18" s="15"/>
    </row>
    <row r="19" spans="1:19">
      <c r="A19" s="17" t="s">
        <v>73</v>
      </c>
      <c r="B19" s="12" t="s">
        <v>74</v>
      </c>
      <c r="C19" s="12" t="s">
        <v>75</v>
      </c>
      <c r="D19" s="18" t="s">
        <v>14</v>
      </c>
      <c r="E19" s="18" t="s">
        <v>76</v>
      </c>
      <c r="F19" s="12" t="s">
        <v>234</v>
      </c>
      <c r="G19" s="12" t="s">
        <v>235</v>
      </c>
      <c r="H19" s="12" t="s">
        <v>225</v>
      </c>
      <c r="I19" s="12" t="s">
        <v>227</v>
      </c>
      <c r="J19" s="12" t="s">
        <v>228</v>
      </c>
      <c r="K19" s="19" t="s">
        <v>229</v>
      </c>
      <c r="L19" s="19"/>
      <c r="M19" s="19"/>
      <c r="N19" s="19"/>
      <c r="O19" s="19"/>
      <c r="P19" s="19"/>
      <c r="Q19" s="19"/>
      <c r="R19" s="17" t="str">
        <f>"74,0"</f>
        <v>74,0</v>
      </c>
      <c r="S19" s="18"/>
    </row>
    <row r="20" spans="1:19">
      <c r="A20" s="20" t="s">
        <v>210</v>
      </c>
      <c r="B20" s="13" t="s">
        <v>211</v>
      </c>
      <c r="C20" s="13" t="s">
        <v>212</v>
      </c>
      <c r="D20" s="21" t="s">
        <v>14</v>
      </c>
      <c r="E20" s="21" t="s">
        <v>213</v>
      </c>
      <c r="F20" s="13" t="s">
        <v>225</v>
      </c>
      <c r="G20" s="13" t="s">
        <v>226</v>
      </c>
      <c r="H20" s="13" t="s">
        <v>227</v>
      </c>
      <c r="I20" s="13" t="s">
        <v>228</v>
      </c>
      <c r="J20" s="13" t="s">
        <v>229</v>
      </c>
      <c r="K20" s="22" t="s">
        <v>242</v>
      </c>
      <c r="L20" s="22"/>
      <c r="M20" s="22"/>
      <c r="N20" s="22"/>
      <c r="O20" s="22"/>
      <c r="P20" s="22"/>
      <c r="Q20" s="22"/>
      <c r="R20" s="20" t="str">
        <f>"79,0"</f>
        <v>79,0</v>
      </c>
      <c r="S20" s="21"/>
    </row>
    <row r="22" spans="1:19" ht="15">
      <c r="D22" s="23" t="s">
        <v>90</v>
      </c>
    </row>
    <row r="23" spans="1:19" ht="15">
      <c r="D23" s="23" t="s">
        <v>91</v>
      </c>
    </row>
    <row r="24" spans="1:19" ht="15">
      <c r="D24" s="23" t="s">
        <v>92</v>
      </c>
    </row>
    <row r="25" spans="1:19">
      <c r="D25" s="6" t="s">
        <v>93</v>
      </c>
    </row>
    <row r="26" spans="1:19">
      <c r="D26" s="6" t="s">
        <v>94</v>
      </c>
    </row>
    <row r="27" spans="1:19">
      <c r="D27" s="6" t="s">
        <v>95</v>
      </c>
    </row>
    <row r="30" spans="1:19" ht="18">
      <c r="A30" s="24" t="s">
        <v>96</v>
      </c>
      <c r="B30" s="25"/>
    </row>
    <row r="31" spans="1:19" ht="15">
      <c r="A31" s="26" t="s">
        <v>97</v>
      </c>
      <c r="B31" s="27"/>
    </row>
    <row r="32" spans="1:19" ht="14.25">
      <c r="A32" s="29"/>
      <c r="B32" s="30" t="s">
        <v>98</v>
      </c>
    </row>
    <row r="33" spans="1:4" ht="15">
      <c r="A33" s="31" t="s">
        <v>0</v>
      </c>
      <c r="B33" s="31" t="s">
        <v>99</v>
      </c>
      <c r="C33" s="31" t="s">
        <v>100</v>
      </c>
      <c r="D33" s="31"/>
    </row>
    <row r="34" spans="1:4">
      <c r="A34" s="28" t="s">
        <v>10</v>
      </c>
      <c r="B34" s="3" t="s">
        <v>98</v>
      </c>
      <c r="C34" s="3" t="s">
        <v>101</v>
      </c>
      <c r="D34" s="4" t="s">
        <v>243</v>
      </c>
    </row>
    <row r="37" spans="1:4" ht="15">
      <c r="A37" s="26" t="s">
        <v>103</v>
      </c>
      <c r="B37" s="27"/>
    </row>
    <row r="38" spans="1:4" ht="14.25">
      <c r="A38" s="29"/>
      <c r="B38" s="30" t="s">
        <v>98</v>
      </c>
    </row>
    <row r="39" spans="1:4" ht="15">
      <c r="A39" s="31" t="s">
        <v>0</v>
      </c>
      <c r="B39" s="31" t="s">
        <v>99</v>
      </c>
      <c r="C39" s="31" t="s">
        <v>100</v>
      </c>
      <c r="D39" s="31"/>
    </row>
    <row r="40" spans="1:4">
      <c r="A40" s="28" t="s">
        <v>209</v>
      </c>
      <c r="B40" s="3" t="s">
        <v>98</v>
      </c>
      <c r="C40" s="3" t="s">
        <v>108</v>
      </c>
      <c r="D40" s="4" t="s">
        <v>244</v>
      </c>
    </row>
    <row r="41" spans="1:4">
      <c r="A41" s="28" t="s">
        <v>72</v>
      </c>
      <c r="B41" s="3" t="s">
        <v>98</v>
      </c>
      <c r="C41" s="3" t="s">
        <v>108</v>
      </c>
      <c r="D41" s="4" t="s">
        <v>245</v>
      </c>
    </row>
    <row r="42" spans="1:4">
      <c r="A42" s="28" t="s">
        <v>236</v>
      </c>
      <c r="B42" s="3" t="s">
        <v>98</v>
      </c>
      <c r="C42" s="3" t="s">
        <v>112</v>
      </c>
      <c r="D42" s="4" t="s">
        <v>246</v>
      </c>
    </row>
    <row r="44" spans="1:4" ht="14.25">
      <c r="A44" s="29"/>
      <c r="B44" s="30" t="s">
        <v>116</v>
      </c>
    </row>
    <row r="45" spans="1:4" ht="15">
      <c r="A45" s="31" t="s">
        <v>0</v>
      </c>
      <c r="B45" s="31" t="s">
        <v>99</v>
      </c>
      <c r="C45" s="31" t="s">
        <v>100</v>
      </c>
      <c r="D45" s="31"/>
    </row>
    <row r="46" spans="1:4">
      <c r="A46" s="28" t="s">
        <v>209</v>
      </c>
      <c r="B46" s="3" t="s">
        <v>116</v>
      </c>
      <c r="C46" s="3" t="s">
        <v>108</v>
      </c>
      <c r="D46" s="4" t="s">
        <v>247</v>
      </c>
    </row>
    <row r="47" spans="1:4">
      <c r="A47" s="28" t="s">
        <v>27</v>
      </c>
      <c r="B47" s="3" t="s">
        <v>116</v>
      </c>
      <c r="C47" s="3" t="s">
        <v>101</v>
      </c>
      <c r="D47" s="4" t="s">
        <v>248</v>
      </c>
    </row>
    <row r="48" spans="1:4">
      <c r="A48" s="28" t="s">
        <v>230</v>
      </c>
      <c r="B48" s="3" t="s">
        <v>116</v>
      </c>
      <c r="C48" s="3" t="s">
        <v>105</v>
      </c>
      <c r="D48" s="4" t="s">
        <v>249</v>
      </c>
    </row>
  </sheetData>
  <mergeCells count="14">
    <mergeCell ref="A17:R17"/>
    <mergeCell ref="A1:S2"/>
    <mergeCell ref="A3:A4"/>
    <mergeCell ref="B3:B4"/>
    <mergeCell ref="C3:C4"/>
    <mergeCell ref="D3:D4"/>
    <mergeCell ref="E3:E4"/>
    <mergeCell ref="F3:Q3"/>
    <mergeCell ref="R3:R4"/>
    <mergeCell ref="S3:S4"/>
    <mergeCell ref="A5:R5"/>
    <mergeCell ref="A8:R8"/>
    <mergeCell ref="A11:R11"/>
    <mergeCell ref="A14:R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topLeftCell="A28" workbookViewId="0">
      <selection activeCell="D46" sqref="D46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12" width="4.5703125" style="3" bestFit="1" customWidth="1"/>
    <col min="13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2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3"/>
    </row>
    <row r="5" spans="1:19" s="3" customFormat="1" ht="15">
      <c r="A5" s="34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"/>
    </row>
    <row r="6" spans="1:19" s="3" customFormat="1">
      <c r="A6" s="7" t="s">
        <v>11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188</v>
      </c>
      <c r="G6" s="8" t="s">
        <v>189</v>
      </c>
      <c r="H6" s="8" t="s">
        <v>190</v>
      </c>
      <c r="I6" s="10" t="s">
        <v>191</v>
      </c>
      <c r="J6" s="10"/>
      <c r="K6" s="10"/>
      <c r="L6" s="10"/>
      <c r="M6" s="10"/>
      <c r="N6" s="10"/>
      <c r="O6" s="10"/>
      <c r="P6" s="10"/>
      <c r="Q6" s="10"/>
      <c r="R6" s="7" t="str">
        <f>"15,0"</f>
        <v>15,0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6" t="s">
        <v>41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9">
      <c r="A9" s="7" t="s">
        <v>145</v>
      </c>
      <c r="B9" s="8" t="s">
        <v>146</v>
      </c>
      <c r="C9" s="8" t="s">
        <v>147</v>
      </c>
      <c r="D9" s="9" t="s">
        <v>14</v>
      </c>
      <c r="E9" s="9" t="s">
        <v>148</v>
      </c>
      <c r="F9" s="8" t="s">
        <v>190</v>
      </c>
      <c r="G9" s="8" t="s">
        <v>191</v>
      </c>
      <c r="H9" s="8" t="s">
        <v>192</v>
      </c>
      <c r="I9" s="8" t="s">
        <v>193</v>
      </c>
      <c r="J9" s="8" t="s">
        <v>194</v>
      </c>
      <c r="K9" s="10" t="s">
        <v>195</v>
      </c>
      <c r="L9" s="10"/>
      <c r="M9" s="10"/>
      <c r="N9" s="10"/>
      <c r="O9" s="10"/>
      <c r="P9" s="10"/>
      <c r="Q9" s="10"/>
      <c r="R9" s="7" t="str">
        <f>"25,0"</f>
        <v>25,0</v>
      </c>
      <c r="S9" s="9"/>
    </row>
    <row r="11" spans="1:19" ht="15">
      <c r="A11" s="36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9">
      <c r="A12" s="14" t="s">
        <v>197</v>
      </c>
      <c r="B12" s="11" t="s">
        <v>198</v>
      </c>
      <c r="C12" s="11" t="s">
        <v>199</v>
      </c>
      <c r="D12" s="15" t="s">
        <v>200</v>
      </c>
      <c r="E12" s="15" t="s">
        <v>82</v>
      </c>
      <c r="F12" s="11" t="s">
        <v>190</v>
      </c>
      <c r="G12" s="11" t="s">
        <v>191</v>
      </c>
      <c r="H12" s="11" t="s">
        <v>192</v>
      </c>
      <c r="I12" s="11" t="s">
        <v>193</v>
      </c>
      <c r="J12" s="11" t="s">
        <v>194</v>
      </c>
      <c r="K12" s="11" t="s">
        <v>195</v>
      </c>
      <c r="L12" s="16" t="s">
        <v>201</v>
      </c>
      <c r="M12" s="16"/>
      <c r="N12" s="16"/>
      <c r="O12" s="16"/>
      <c r="P12" s="16"/>
      <c r="Q12" s="16"/>
      <c r="R12" s="14" t="str">
        <f>"27,5"</f>
        <v>27,5</v>
      </c>
      <c r="S12" s="15"/>
    </row>
    <row r="13" spans="1:19">
      <c r="A13" s="17" t="s">
        <v>157</v>
      </c>
      <c r="B13" s="12" t="s">
        <v>51</v>
      </c>
      <c r="C13" s="12" t="s">
        <v>52</v>
      </c>
      <c r="D13" s="18" t="s">
        <v>14</v>
      </c>
      <c r="E13" s="18" t="s">
        <v>53</v>
      </c>
      <c r="F13" s="12" t="s">
        <v>191</v>
      </c>
      <c r="G13" s="12" t="s">
        <v>192</v>
      </c>
      <c r="H13" s="12" t="s">
        <v>193</v>
      </c>
      <c r="I13" s="12" t="s">
        <v>194</v>
      </c>
      <c r="J13" s="19" t="s">
        <v>195</v>
      </c>
      <c r="K13" s="19"/>
      <c r="L13" s="19"/>
      <c r="M13" s="19"/>
      <c r="N13" s="19"/>
      <c r="O13" s="19"/>
      <c r="P13" s="19"/>
      <c r="Q13" s="19"/>
      <c r="R13" s="17" t="str">
        <f>"25,0"</f>
        <v>25,0</v>
      </c>
      <c r="S13" s="18"/>
    </row>
    <row r="14" spans="1:19">
      <c r="A14" s="20" t="s">
        <v>50</v>
      </c>
      <c r="B14" s="13" t="s">
        <v>54</v>
      </c>
      <c r="C14" s="13" t="s">
        <v>52</v>
      </c>
      <c r="D14" s="21" t="s">
        <v>14</v>
      </c>
      <c r="E14" s="21" t="s">
        <v>53</v>
      </c>
      <c r="F14" s="13" t="s">
        <v>191</v>
      </c>
      <c r="G14" s="13" t="s">
        <v>192</v>
      </c>
      <c r="H14" s="13" t="s">
        <v>193</v>
      </c>
      <c r="I14" s="13" t="s">
        <v>194</v>
      </c>
      <c r="J14" s="22" t="s">
        <v>195</v>
      </c>
      <c r="K14" s="22"/>
      <c r="L14" s="22"/>
      <c r="M14" s="22"/>
      <c r="N14" s="22"/>
      <c r="O14" s="22"/>
      <c r="P14" s="22"/>
      <c r="Q14" s="22"/>
      <c r="R14" s="20" t="str">
        <f>"25,0"</f>
        <v>25,0</v>
      </c>
      <c r="S14" s="21"/>
    </row>
    <row r="16" spans="1:19" ht="15">
      <c r="A16" s="36" t="s">
        <v>55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9">
      <c r="A17" s="7" t="s">
        <v>203</v>
      </c>
      <c r="B17" s="8" t="s">
        <v>204</v>
      </c>
      <c r="C17" s="8" t="s">
        <v>205</v>
      </c>
      <c r="D17" s="9" t="s">
        <v>14</v>
      </c>
      <c r="E17" s="9" t="s">
        <v>206</v>
      </c>
      <c r="F17" s="8" t="s">
        <v>194</v>
      </c>
      <c r="G17" s="8" t="s">
        <v>201</v>
      </c>
      <c r="H17" s="8" t="s">
        <v>207</v>
      </c>
      <c r="I17" s="10" t="s">
        <v>208</v>
      </c>
      <c r="J17" s="10"/>
      <c r="K17" s="10"/>
      <c r="L17" s="10"/>
      <c r="M17" s="10"/>
      <c r="N17" s="10"/>
      <c r="O17" s="10"/>
      <c r="P17" s="10"/>
      <c r="Q17" s="10"/>
      <c r="R17" s="7" t="str">
        <f>"32,5"</f>
        <v>32,5</v>
      </c>
      <c r="S17" s="9"/>
    </row>
    <row r="19" spans="1:19" ht="15">
      <c r="A19" s="36" t="s">
        <v>63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9">
      <c r="A20" s="7" t="s">
        <v>210</v>
      </c>
      <c r="B20" s="8" t="s">
        <v>211</v>
      </c>
      <c r="C20" s="8" t="s">
        <v>212</v>
      </c>
      <c r="D20" s="9" t="s">
        <v>14</v>
      </c>
      <c r="E20" s="9" t="s">
        <v>213</v>
      </c>
      <c r="F20" s="8" t="s">
        <v>194</v>
      </c>
      <c r="G20" s="8" t="s">
        <v>201</v>
      </c>
      <c r="H20" s="10" t="s">
        <v>207</v>
      </c>
      <c r="I20" s="10"/>
      <c r="J20" s="10"/>
      <c r="K20" s="10"/>
      <c r="L20" s="10"/>
      <c r="M20" s="10"/>
      <c r="N20" s="10"/>
      <c r="O20" s="10"/>
      <c r="P20" s="10"/>
      <c r="Q20" s="10"/>
      <c r="R20" s="7" t="str">
        <f>"30,0"</f>
        <v>30,0</v>
      </c>
      <c r="S20" s="9"/>
    </row>
    <row r="22" spans="1:19" ht="15">
      <c r="D22" s="23" t="s">
        <v>90</v>
      </c>
    </row>
    <row r="23" spans="1:19" ht="15">
      <c r="D23" s="23" t="s">
        <v>91</v>
      </c>
    </row>
    <row r="24" spans="1:19" ht="15">
      <c r="D24" s="23" t="s">
        <v>92</v>
      </c>
    </row>
    <row r="25" spans="1:19">
      <c r="D25" s="6" t="s">
        <v>93</v>
      </c>
    </row>
    <row r="26" spans="1:19">
      <c r="D26" s="6" t="s">
        <v>94</v>
      </c>
    </row>
    <row r="27" spans="1:19">
      <c r="D27" s="6" t="s">
        <v>95</v>
      </c>
    </row>
    <row r="30" spans="1:19" ht="18">
      <c r="A30" s="24" t="s">
        <v>96</v>
      </c>
      <c r="B30" s="25"/>
    </row>
    <row r="31" spans="1:19" ht="15">
      <c r="A31" s="26" t="s">
        <v>97</v>
      </c>
      <c r="B31" s="27"/>
    </row>
    <row r="32" spans="1:19" ht="14.25">
      <c r="A32" s="29"/>
      <c r="B32" s="30" t="s">
        <v>98</v>
      </c>
    </row>
    <row r="33" spans="1:4" ht="15">
      <c r="A33" s="31" t="s">
        <v>0</v>
      </c>
      <c r="B33" s="31" t="s">
        <v>99</v>
      </c>
      <c r="C33" s="31" t="s">
        <v>100</v>
      </c>
      <c r="D33" s="31"/>
    </row>
    <row r="34" spans="1:4">
      <c r="A34" s="28" t="s">
        <v>10</v>
      </c>
      <c r="B34" s="3" t="s">
        <v>98</v>
      </c>
      <c r="C34" s="3" t="s">
        <v>101</v>
      </c>
      <c r="D34" s="4" t="s">
        <v>214</v>
      </c>
    </row>
    <row r="37" spans="1:4" ht="15">
      <c r="A37" s="26" t="s">
        <v>103</v>
      </c>
      <c r="B37" s="27"/>
    </row>
    <row r="38" spans="1:4" ht="14.25">
      <c r="A38" s="29"/>
      <c r="B38" s="30" t="s">
        <v>98</v>
      </c>
    </row>
    <row r="39" spans="1:4" ht="15">
      <c r="A39" s="31" t="s">
        <v>0</v>
      </c>
      <c r="B39" s="31" t="s">
        <v>99</v>
      </c>
      <c r="C39" s="31" t="s">
        <v>100</v>
      </c>
      <c r="D39" s="31"/>
    </row>
    <row r="40" spans="1:4">
      <c r="A40" s="28" t="s">
        <v>202</v>
      </c>
      <c r="B40" s="3" t="s">
        <v>98</v>
      </c>
      <c r="C40" s="3" t="s">
        <v>117</v>
      </c>
      <c r="D40" s="4" t="s">
        <v>215</v>
      </c>
    </row>
    <row r="41" spans="1:4">
      <c r="A41" s="28" t="s">
        <v>196</v>
      </c>
      <c r="B41" s="3" t="s">
        <v>98</v>
      </c>
      <c r="C41" s="3" t="s">
        <v>112</v>
      </c>
      <c r="D41" s="4" t="s">
        <v>216</v>
      </c>
    </row>
    <row r="42" spans="1:4">
      <c r="A42" s="28" t="s">
        <v>49</v>
      </c>
      <c r="B42" s="3" t="s">
        <v>98</v>
      </c>
      <c r="C42" s="3" t="s">
        <v>112</v>
      </c>
      <c r="D42" s="4" t="s">
        <v>217</v>
      </c>
    </row>
    <row r="43" spans="1:4">
      <c r="A43" s="28" t="s">
        <v>144</v>
      </c>
      <c r="B43" s="3" t="s">
        <v>98</v>
      </c>
      <c r="C43" s="3" t="s">
        <v>105</v>
      </c>
      <c r="D43" s="4" t="s">
        <v>218</v>
      </c>
    </row>
    <row r="45" spans="1:4" ht="14.25">
      <c r="A45" s="29"/>
      <c r="B45" s="30" t="s">
        <v>116</v>
      </c>
    </row>
    <row r="46" spans="1:4" ht="15">
      <c r="A46" s="31" t="s">
        <v>0</v>
      </c>
      <c r="B46" s="31" t="s">
        <v>99</v>
      </c>
      <c r="C46" s="31" t="s">
        <v>100</v>
      </c>
      <c r="D46" s="31"/>
    </row>
    <row r="47" spans="1:4">
      <c r="A47" s="28" t="s">
        <v>209</v>
      </c>
      <c r="B47" s="3" t="s">
        <v>116</v>
      </c>
      <c r="C47" s="3" t="s">
        <v>108</v>
      </c>
      <c r="D47" s="4" t="s">
        <v>219</v>
      </c>
    </row>
    <row r="48" spans="1:4">
      <c r="A48" s="28" t="s">
        <v>49</v>
      </c>
      <c r="B48" s="3" t="s">
        <v>116</v>
      </c>
      <c r="C48" s="3" t="s">
        <v>112</v>
      </c>
      <c r="D48" s="4" t="s">
        <v>220</v>
      </c>
    </row>
  </sheetData>
  <mergeCells count="14">
    <mergeCell ref="A19:R19"/>
    <mergeCell ref="A1:S2"/>
    <mergeCell ref="A3:A4"/>
    <mergeCell ref="B3:B4"/>
    <mergeCell ref="C3:C4"/>
    <mergeCell ref="D3:D4"/>
    <mergeCell ref="E3:E4"/>
    <mergeCell ref="F3:Q3"/>
    <mergeCell ref="R3:R4"/>
    <mergeCell ref="S3:S4"/>
    <mergeCell ref="A5:R5"/>
    <mergeCell ref="A8:R8"/>
    <mergeCell ref="A11:R11"/>
    <mergeCell ref="A16:R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topLeftCell="A49" workbookViewId="0">
      <selection activeCell="D66" sqref="D66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10" width="5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2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3"/>
    </row>
    <row r="5" spans="1:19" s="3" customFormat="1" ht="15">
      <c r="A5" s="34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"/>
    </row>
    <row r="6" spans="1:19" s="3" customFormat="1">
      <c r="A6" s="14" t="s">
        <v>11</v>
      </c>
      <c r="B6" s="11" t="s">
        <v>12</v>
      </c>
      <c r="C6" s="11" t="s">
        <v>13</v>
      </c>
      <c r="D6" s="15" t="s">
        <v>14</v>
      </c>
      <c r="E6" s="15" t="s">
        <v>15</v>
      </c>
      <c r="F6" s="11" t="s">
        <v>124</v>
      </c>
      <c r="G6" s="11" t="s">
        <v>125</v>
      </c>
      <c r="H6" s="16" t="s">
        <v>126</v>
      </c>
      <c r="I6" s="16"/>
      <c r="J6" s="16"/>
      <c r="K6" s="16"/>
      <c r="L6" s="16"/>
      <c r="M6" s="16"/>
      <c r="N6" s="16"/>
      <c r="O6" s="16"/>
      <c r="P6" s="16"/>
      <c r="Q6" s="16"/>
      <c r="R6" s="14" t="str">
        <f>"110,0"</f>
        <v>110,0</v>
      </c>
      <c r="S6" s="15"/>
    </row>
    <row r="7" spans="1:19" s="3" customFormat="1">
      <c r="A7" s="20" t="s">
        <v>128</v>
      </c>
      <c r="B7" s="13" t="s">
        <v>129</v>
      </c>
      <c r="C7" s="13" t="s">
        <v>130</v>
      </c>
      <c r="D7" s="21" t="s">
        <v>14</v>
      </c>
      <c r="E7" s="21" t="s">
        <v>82</v>
      </c>
      <c r="F7" s="13" t="s">
        <v>131</v>
      </c>
      <c r="G7" s="13" t="s">
        <v>132</v>
      </c>
      <c r="H7" s="22" t="s">
        <v>133</v>
      </c>
      <c r="I7" s="22"/>
      <c r="J7" s="22"/>
      <c r="K7" s="22"/>
      <c r="L7" s="22"/>
      <c r="M7" s="22"/>
      <c r="N7" s="22"/>
      <c r="O7" s="22"/>
      <c r="P7" s="22"/>
      <c r="Q7" s="22"/>
      <c r="R7" s="20" t="str">
        <f>"60,0"</f>
        <v>60,0</v>
      </c>
      <c r="S7" s="21"/>
    </row>
    <row r="9" spans="1:19" ht="15">
      <c r="A9" s="36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9">
      <c r="A10" s="14" t="s">
        <v>19</v>
      </c>
      <c r="B10" s="11" t="s">
        <v>20</v>
      </c>
      <c r="C10" s="11" t="s">
        <v>21</v>
      </c>
      <c r="D10" s="15" t="s">
        <v>14</v>
      </c>
      <c r="E10" s="15" t="s">
        <v>22</v>
      </c>
      <c r="F10" s="11" t="s">
        <v>134</v>
      </c>
      <c r="G10" s="11" t="s">
        <v>124</v>
      </c>
      <c r="H10" s="11" t="s">
        <v>125</v>
      </c>
      <c r="I10" s="11" t="s">
        <v>126</v>
      </c>
      <c r="J10" s="16" t="s">
        <v>135</v>
      </c>
      <c r="K10" s="16"/>
      <c r="L10" s="16"/>
      <c r="M10" s="16"/>
      <c r="N10" s="16"/>
      <c r="O10" s="16"/>
      <c r="P10" s="16"/>
      <c r="Q10" s="16"/>
      <c r="R10" s="14" t="str">
        <f>"120,0"</f>
        <v>120,0</v>
      </c>
      <c r="S10" s="15"/>
    </row>
    <row r="11" spans="1:19">
      <c r="A11" s="17" t="s">
        <v>19</v>
      </c>
      <c r="B11" s="12" t="s">
        <v>26</v>
      </c>
      <c r="C11" s="12" t="s">
        <v>21</v>
      </c>
      <c r="D11" s="18" t="s">
        <v>14</v>
      </c>
      <c r="E11" s="18" t="s">
        <v>22</v>
      </c>
      <c r="F11" s="12" t="s">
        <v>134</v>
      </c>
      <c r="G11" s="12" t="s">
        <v>124</v>
      </c>
      <c r="H11" s="12" t="s">
        <v>125</v>
      </c>
      <c r="I11" s="12" t="s">
        <v>126</v>
      </c>
      <c r="J11" s="19" t="s">
        <v>135</v>
      </c>
      <c r="K11" s="19"/>
      <c r="L11" s="19"/>
      <c r="M11" s="19"/>
      <c r="N11" s="19"/>
      <c r="O11" s="19"/>
      <c r="P11" s="19"/>
      <c r="Q11" s="19"/>
      <c r="R11" s="17" t="str">
        <f>"120,0"</f>
        <v>120,0</v>
      </c>
      <c r="S11" s="18"/>
    </row>
    <row r="12" spans="1:19">
      <c r="A12" s="20" t="s">
        <v>28</v>
      </c>
      <c r="B12" s="13" t="s">
        <v>29</v>
      </c>
      <c r="C12" s="13" t="s">
        <v>30</v>
      </c>
      <c r="D12" s="21" t="s">
        <v>14</v>
      </c>
      <c r="E12" s="21" t="s">
        <v>31</v>
      </c>
      <c r="F12" s="13" t="s">
        <v>135</v>
      </c>
      <c r="G12" s="13" t="s">
        <v>136</v>
      </c>
      <c r="H12" s="13" t="s">
        <v>137</v>
      </c>
      <c r="I12" s="22"/>
      <c r="J12" s="22"/>
      <c r="K12" s="22"/>
      <c r="L12" s="22"/>
      <c r="M12" s="22"/>
      <c r="N12" s="22"/>
      <c r="O12" s="22"/>
      <c r="P12" s="22"/>
      <c r="Q12" s="22"/>
      <c r="R12" s="20" t="str">
        <f>"145,0"</f>
        <v>145,0</v>
      </c>
      <c r="S12" s="21"/>
    </row>
    <row r="14" spans="1:19" ht="15">
      <c r="A14" s="36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9">
      <c r="A15" s="7" t="s">
        <v>139</v>
      </c>
      <c r="B15" s="8" t="s">
        <v>140</v>
      </c>
      <c r="C15" s="8" t="s">
        <v>141</v>
      </c>
      <c r="D15" s="9" t="s">
        <v>14</v>
      </c>
      <c r="E15" s="9" t="s">
        <v>142</v>
      </c>
      <c r="F15" s="8" t="s">
        <v>143</v>
      </c>
      <c r="G15" s="8" t="s">
        <v>134</v>
      </c>
      <c r="H15" s="8" t="s">
        <v>124</v>
      </c>
      <c r="I15" s="10" t="s">
        <v>125</v>
      </c>
      <c r="J15" s="10"/>
      <c r="K15" s="10"/>
      <c r="L15" s="10"/>
      <c r="M15" s="10"/>
      <c r="N15" s="10"/>
      <c r="O15" s="10"/>
      <c r="P15" s="10"/>
      <c r="Q15" s="10"/>
      <c r="R15" s="7" t="str">
        <f>"100,0"</f>
        <v>100,0</v>
      </c>
      <c r="S15" s="9"/>
    </row>
    <row r="17" spans="1:19" ht="15">
      <c r="A17" s="36" t="s">
        <v>41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9">
      <c r="A18" s="7" t="s">
        <v>145</v>
      </c>
      <c r="B18" s="8" t="s">
        <v>146</v>
      </c>
      <c r="C18" s="8" t="s">
        <v>147</v>
      </c>
      <c r="D18" s="9" t="s">
        <v>14</v>
      </c>
      <c r="E18" s="9" t="s">
        <v>148</v>
      </c>
      <c r="F18" s="8" t="s">
        <v>135</v>
      </c>
      <c r="G18" s="8" t="s">
        <v>136</v>
      </c>
      <c r="H18" s="8" t="s">
        <v>149</v>
      </c>
      <c r="I18" s="8" t="s">
        <v>150</v>
      </c>
      <c r="J18" s="10" t="s">
        <v>151</v>
      </c>
      <c r="K18" s="10"/>
      <c r="L18" s="10"/>
      <c r="M18" s="10"/>
      <c r="N18" s="10"/>
      <c r="O18" s="10"/>
      <c r="P18" s="10"/>
      <c r="Q18" s="10"/>
      <c r="R18" s="7" t="str">
        <f>"160,0"</f>
        <v>160,0</v>
      </c>
      <c r="S18" s="9"/>
    </row>
    <row r="20" spans="1:19" ht="15">
      <c r="A20" s="36" t="s">
        <v>48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9">
      <c r="A21" s="14" t="s">
        <v>153</v>
      </c>
      <c r="B21" s="11" t="s">
        <v>154</v>
      </c>
      <c r="C21" s="11" t="s">
        <v>155</v>
      </c>
      <c r="D21" s="15" t="s">
        <v>14</v>
      </c>
      <c r="E21" s="15" t="s">
        <v>156</v>
      </c>
      <c r="F21" s="11" t="s">
        <v>135</v>
      </c>
      <c r="G21" s="11" t="s">
        <v>136</v>
      </c>
      <c r="H21" s="11" t="s">
        <v>149</v>
      </c>
      <c r="I21" s="11" t="s">
        <v>150</v>
      </c>
      <c r="J21" s="16"/>
      <c r="K21" s="16"/>
      <c r="L21" s="16"/>
      <c r="M21" s="16"/>
      <c r="N21" s="16"/>
      <c r="O21" s="16"/>
      <c r="P21" s="16"/>
      <c r="Q21" s="16"/>
      <c r="R21" s="14" t="str">
        <f>"160,0"</f>
        <v>160,0</v>
      </c>
      <c r="S21" s="15"/>
    </row>
    <row r="22" spans="1:19">
      <c r="A22" s="17" t="s">
        <v>157</v>
      </c>
      <c r="B22" s="12" t="s">
        <v>51</v>
      </c>
      <c r="C22" s="12" t="s">
        <v>52</v>
      </c>
      <c r="D22" s="18" t="s">
        <v>14</v>
      </c>
      <c r="E22" s="18" t="s">
        <v>53</v>
      </c>
      <c r="F22" s="12" t="s">
        <v>126</v>
      </c>
      <c r="G22" s="12" t="s">
        <v>135</v>
      </c>
      <c r="H22" s="12" t="s">
        <v>136</v>
      </c>
      <c r="I22" s="19" t="s">
        <v>149</v>
      </c>
      <c r="J22" s="19"/>
      <c r="K22" s="19"/>
      <c r="L22" s="19"/>
      <c r="M22" s="19"/>
      <c r="N22" s="19"/>
      <c r="O22" s="19"/>
      <c r="P22" s="19"/>
      <c r="Q22" s="19"/>
      <c r="R22" s="17" t="str">
        <f>"140,0"</f>
        <v>140,0</v>
      </c>
      <c r="S22" s="18"/>
    </row>
    <row r="23" spans="1:19">
      <c r="A23" s="17" t="s">
        <v>159</v>
      </c>
      <c r="B23" s="12" t="s">
        <v>160</v>
      </c>
      <c r="C23" s="12" t="s">
        <v>161</v>
      </c>
      <c r="D23" s="18" t="s">
        <v>14</v>
      </c>
      <c r="E23" s="18" t="s">
        <v>82</v>
      </c>
      <c r="F23" s="12" t="s">
        <v>135</v>
      </c>
      <c r="G23" s="12" t="s">
        <v>136</v>
      </c>
      <c r="H23" s="19" t="s">
        <v>149</v>
      </c>
      <c r="I23" s="19"/>
      <c r="J23" s="19"/>
      <c r="K23" s="19"/>
      <c r="L23" s="19"/>
      <c r="M23" s="19"/>
      <c r="N23" s="19"/>
      <c r="O23" s="19"/>
      <c r="P23" s="19"/>
      <c r="Q23" s="19"/>
      <c r="R23" s="17" t="str">
        <f>"140,0"</f>
        <v>140,0</v>
      </c>
      <c r="S23" s="18"/>
    </row>
    <row r="24" spans="1:19">
      <c r="A24" s="20" t="s">
        <v>157</v>
      </c>
      <c r="B24" s="13" t="s">
        <v>54</v>
      </c>
      <c r="C24" s="13" t="s">
        <v>52</v>
      </c>
      <c r="D24" s="21" t="s">
        <v>14</v>
      </c>
      <c r="E24" s="21" t="s">
        <v>53</v>
      </c>
      <c r="F24" s="13" t="s">
        <v>126</v>
      </c>
      <c r="G24" s="13" t="s">
        <v>135</v>
      </c>
      <c r="H24" s="13" t="s">
        <v>136</v>
      </c>
      <c r="I24" s="22" t="s">
        <v>149</v>
      </c>
      <c r="J24" s="22"/>
      <c r="K24" s="22"/>
      <c r="L24" s="22"/>
      <c r="M24" s="22"/>
      <c r="N24" s="22"/>
      <c r="O24" s="22"/>
      <c r="P24" s="22"/>
      <c r="Q24" s="22"/>
      <c r="R24" s="20" t="str">
        <f>"140,0"</f>
        <v>140,0</v>
      </c>
      <c r="S24" s="21"/>
    </row>
    <row r="26" spans="1:19" ht="15">
      <c r="A26" s="36" t="s">
        <v>55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9">
      <c r="A27" s="14" t="s">
        <v>163</v>
      </c>
      <c r="B27" s="11" t="s">
        <v>164</v>
      </c>
      <c r="C27" s="11" t="s">
        <v>165</v>
      </c>
      <c r="D27" s="15" t="s">
        <v>14</v>
      </c>
      <c r="E27" s="15" t="s">
        <v>166</v>
      </c>
      <c r="F27" s="11" t="s">
        <v>151</v>
      </c>
      <c r="G27" s="11" t="s">
        <v>167</v>
      </c>
      <c r="H27" s="11" t="s">
        <v>168</v>
      </c>
      <c r="I27" s="16"/>
      <c r="J27" s="16"/>
      <c r="K27" s="16"/>
      <c r="L27" s="16"/>
      <c r="M27" s="16"/>
      <c r="N27" s="16"/>
      <c r="O27" s="16"/>
      <c r="P27" s="16"/>
      <c r="Q27" s="16"/>
      <c r="R27" s="14" t="str">
        <f>"190,0"</f>
        <v>190,0</v>
      </c>
      <c r="S27" s="15"/>
    </row>
    <row r="28" spans="1:19">
      <c r="A28" s="20" t="s">
        <v>170</v>
      </c>
      <c r="B28" s="13" t="s">
        <v>171</v>
      </c>
      <c r="C28" s="13" t="s">
        <v>172</v>
      </c>
      <c r="D28" s="21" t="s">
        <v>14</v>
      </c>
      <c r="E28" s="21" t="s">
        <v>148</v>
      </c>
      <c r="F28" s="13" t="s">
        <v>150</v>
      </c>
      <c r="G28" s="13" t="s">
        <v>151</v>
      </c>
      <c r="H28" s="13" t="s">
        <v>167</v>
      </c>
      <c r="I28" s="22" t="s">
        <v>168</v>
      </c>
      <c r="J28" s="22"/>
      <c r="K28" s="22"/>
      <c r="L28" s="22"/>
      <c r="M28" s="22"/>
      <c r="N28" s="22"/>
      <c r="O28" s="22"/>
      <c r="P28" s="22"/>
      <c r="Q28" s="22"/>
      <c r="R28" s="20" t="str">
        <f>"180,0"</f>
        <v>180,0</v>
      </c>
      <c r="S28" s="21"/>
    </row>
    <row r="30" spans="1:19" ht="15">
      <c r="A30" s="36" t="s">
        <v>63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9">
      <c r="A31" s="7" t="s">
        <v>173</v>
      </c>
      <c r="B31" s="8" t="s">
        <v>74</v>
      </c>
      <c r="C31" s="8" t="s">
        <v>75</v>
      </c>
      <c r="D31" s="9" t="s">
        <v>14</v>
      </c>
      <c r="E31" s="9" t="s">
        <v>76</v>
      </c>
      <c r="F31" s="8" t="s">
        <v>136</v>
      </c>
      <c r="G31" s="10" t="s">
        <v>149</v>
      </c>
      <c r="H31" s="8" t="s">
        <v>150</v>
      </c>
      <c r="I31" s="8" t="s">
        <v>151</v>
      </c>
      <c r="J31" s="10"/>
      <c r="K31" s="10"/>
      <c r="L31" s="10"/>
      <c r="M31" s="10"/>
      <c r="N31" s="10"/>
      <c r="O31" s="10"/>
      <c r="P31" s="10"/>
      <c r="Q31" s="10"/>
      <c r="R31" s="7" t="str">
        <f>"170,0"</f>
        <v>170,0</v>
      </c>
      <c r="S31" s="9"/>
    </row>
    <row r="33" spans="1:4" ht="15">
      <c r="D33" s="23" t="s">
        <v>90</v>
      </c>
    </row>
    <row r="34" spans="1:4" ht="15">
      <c r="D34" s="23" t="s">
        <v>91</v>
      </c>
    </row>
    <row r="35" spans="1:4" ht="15">
      <c r="D35" s="23" t="s">
        <v>92</v>
      </c>
    </row>
    <row r="36" spans="1:4">
      <c r="D36" s="6" t="s">
        <v>93</v>
      </c>
    </row>
    <row r="37" spans="1:4">
      <c r="D37" s="6" t="s">
        <v>94</v>
      </c>
    </row>
    <row r="38" spans="1:4">
      <c r="D38" s="6" t="s">
        <v>95</v>
      </c>
    </row>
    <row r="41" spans="1:4" ht="18">
      <c r="A41" s="24" t="s">
        <v>96</v>
      </c>
      <c r="B41" s="25"/>
    </row>
    <row r="42" spans="1:4" ht="15">
      <c r="A42" s="26" t="s">
        <v>97</v>
      </c>
      <c r="B42" s="27"/>
    </row>
    <row r="43" spans="1:4" ht="14.25">
      <c r="A43" s="29"/>
      <c r="B43" s="30" t="s">
        <v>98</v>
      </c>
    </row>
    <row r="44" spans="1:4" ht="15">
      <c r="A44" s="31" t="s">
        <v>0</v>
      </c>
      <c r="B44" s="31" t="s">
        <v>99</v>
      </c>
      <c r="C44" s="31" t="s">
        <v>100</v>
      </c>
      <c r="D44" s="31" t="s">
        <v>6</v>
      </c>
    </row>
    <row r="45" spans="1:4">
      <c r="A45" s="28" t="s">
        <v>10</v>
      </c>
      <c r="B45" s="3" t="s">
        <v>98</v>
      </c>
      <c r="C45" s="3" t="s">
        <v>101</v>
      </c>
      <c r="D45" s="4" t="s">
        <v>174</v>
      </c>
    </row>
    <row r="46" spans="1:4">
      <c r="A46" s="28" t="s">
        <v>127</v>
      </c>
      <c r="B46" s="3" t="s">
        <v>98</v>
      </c>
      <c r="C46" s="3" t="s">
        <v>101</v>
      </c>
      <c r="D46" s="4" t="s">
        <v>175</v>
      </c>
    </row>
    <row r="49" spans="1:4" ht="15">
      <c r="A49" s="26" t="s">
        <v>103</v>
      </c>
      <c r="B49" s="27"/>
    </row>
    <row r="50" spans="1:4" ht="14.25">
      <c r="A50" s="29"/>
      <c r="B50" s="30" t="s">
        <v>104</v>
      </c>
    </row>
    <row r="51" spans="1:4" ht="15">
      <c r="A51" s="31" t="s">
        <v>0</v>
      </c>
      <c r="B51" s="31" t="s">
        <v>99</v>
      </c>
      <c r="C51" s="31" t="s">
        <v>100</v>
      </c>
      <c r="D51" s="31"/>
    </row>
    <row r="52" spans="1:4">
      <c r="A52" s="28" t="s">
        <v>18</v>
      </c>
      <c r="B52" s="3" t="s">
        <v>104</v>
      </c>
      <c r="C52" s="3" t="s">
        <v>101</v>
      </c>
      <c r="D52" s="4" t="s">
        <v>176</v>
      </c>
    </row>
    <row r="53" spans="1:4">
      <c r="A53" s="28" t="s">
        <v>138</v>
      </c>
      <c r="B53" s="3" t="s">
        <v>104</v>
      </c>
      <c r="C53" s="3" t="s">
        <v>114</v>
      </c>
      <c r="D53" s="4" t="s">
        <v>177</v>
      </c>
    </row>
    <row r="55" spans="1:4" ht="14.25">
      <c r="A55" s="29"/>
      <c r="B55" s="30" t="s">
        <v>98</v>
      </c>
    </row>
    <row r="56" spans="1:4" ht="15">
      <c r="A56" s="31" t="s">
        <v>0</v>
      </c>
      <c r="B56" s="31" t="s">
        <v>99</v>
      </c>
      <c r="C56" s="31" t="s">
        <v>100</v>
      </c>
      <c r="D56" s="31"/>
    </row>
    <row r="57" spans="1:4">
      <c r="A57" s="28" t="s">
        <v>162</v>
      </c>
      <c r="B57" s="3" t="s">
        <v>98</v>
      </c>
      <c r="C57" s="3" t="s">
        <v>117</v>
      </c>
      <c r="D57" s="4" t="s">
        <v>178</v>
      </c>
    </row>
    <row r="58" spans="1:4">
      <c r="A58" s="28" t="s">
        <v>169</v>
      </c>
      <c r="B58" s="3" t="s">
        <v>98</v>
      </c>
      <c r="C58" s="3" t="s">
        <v>117</v>
      </c>
      <c r="D58" s="4" t="s">
        <v>179</v>
      </c>
    </row>
    <row r="59" spans="1:4">
      <c r="A59" s="28" t="s">
        <v>72</v>
      </c>
      <c r="B59" s="3" t="s">
        <v>98</v>
      </c>
      <c r="C59" s="3" t="s">
        <v>108</v>
      </c>
      <c r="D59" s="4" t="s">
        <v>180</v>
      </c>
    </row>
    <row r="60" spans="1:4">
      <c r="A60" s="28" t="s">
        <v>152</v>
      </c>
      <c r="B60" s="3" t="s">
        <v>98</v>
      </c>
      <c r="C60" s="3" t="s">
        <v>112</v>
      </c>
      <c r="D60" s="4" t="s">
        <v>181</v>
      </c>
    </row>
    <row r="61" spans="1:4">
      <c r="A61" s="28" t="s">
        <v>144</v>
      </c>
      <c r="B61" s="3" t="s">
        <v>98</v>
      </c>
      <c r="C61" s="3" t="s">
        <v>105</v>
      </c>
      <c r="D61" s="4" t="s">
        <v>182</v>
      </c>
    </row>
    <row r="62" spans="1:4">
      <c r="A62" s="28" t="s">
        <v>49</v>
      </c>
      <c r="B62" s="3" t="s">
        <v>98</v>
      </c>
      <c r="C62" s="3" t="s">
        <v>112</v>
      </c>
      <c r="D62" s="4" t="s">
        <v>183</v>
      </c>
    </row>
    <row r="63" spans="1:4">
      <c r="A63" s="28" t="s">
        <v>18</v>
      </c>
      <c r="B63" s="3" t="s">
        <v>98</v>
      </c>
      <c r="C63" s="3" t="s">
        <v>101</v>
      </c>
      <c r="D63" s="4" t="s">
        <v>176</v>
      </c>
    </row>
    <row r="65" spans="1:4" ht="14.25">
      <c r="A65" s="29"/>
      <c r="B65" s="30" t="s">
        <v>116</v>
      </c>
    </row>
    <row r="66" spans="1:4" ht="15">
      <c r="A66" s="31" t="s">
        <v>0</v>
      </c>
      <c r="B66" s="31" t="s">
        <v>99</v>
      </c>
      <c r="C66" s="31" t="s">
        <v>100</v>
      </c>
      <c r="D66" s="31"/>
    </row>
    <row r="67" spans="1:4">
      <c r="A67" s="28" t="s">
        <v>27</v>
      </c>
      <c r="B67" s="3" t="s">
        <v>116</v>
      </c>
      <c r="C67" s="3" t="s">
        <v>101</v>
      </c>
      <c r="D67" s="4" t="s">
        <v>184</v>
      </c>
    </row>
    <row r="68" spans="1:4">
      <c r="A68" s="28" t="s">
        <v>49</v>
      </c>
      <c r="B68" s="3" t="s">
        <v>116</v>
      </c>
      <c r="C68" s="3" t="s">
        <v>112</v>
      </c>
      <c r="D68" s="4" t="s">
        <v>185</v>
      </c>
    </row>
    <row r="69" spans="1:4">
      <c r="A69" s="28" t="s">
        <v>158</v>
      </c>
      <c r="B69" s="3" t="s">
        <v>116</v>
      </c>
      <c r="C69" s="3" t="s">
        <v>112</v>
      </c>
      <c r="D69" s="4" t="s">
        <v>186</v>
      </c>
    </row>
  </sheetData>
  <mergeCells count="16">
    <mergeCell ref="A1:S2"/>
    <mergeCell ref="A3:A4"/>
    <mergeCell ref="B3:B4"/>
    <mergeCell ref="C3:C4"/>
    <mergeCell ref="D3:D4"/>
    <mergeCell ref="E3:E4"/>
    <mergeCell ref="F3:Q3"/>
    <mergeCell ref="R3:R4"/>
    <mergeCell ref="A26:R26"/>
    <mergeCell ref="A30:R30"/>
    <mergeCell ref="S3:S4"/>
    <mergeCell ref="A5:R5"/>
    <mergeCell ref="A9:R9"/>
    <mergeCell ref="A14:R14"/>
    <mergeCell ref="A17:R17"/>
    <mergeCell ref="A20:R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69"/>
  <sheetViews>
    <sheetView tabSelected="1" zoomScaleNormal="100" workbookViewId="0">
      <selection activeCell="E9" sqref="E9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11" width="4.5703125" style="3" bestFit="1" customWidth="1"/>
    <col min="12" max="14" width="2.140625" style="3" bestFit="1" customWidth="1"/>
    <col min="15" max="17" width="3.28515625" style="3" bestFit="1" customWidth="1"/>
    <col min="18" max="18" width="6.140625" style="4" bestFit="1" customWidth="1"/>
    <col min="19" max="19" width="13.85546875" style="6" bestFit="1" customWidth="1"/>
    <col min="20" max="16384" width="9.140625" style="1"/>
  </cols>
  <sheetData>
    <row r="1" spans="1:19" ht="29.1" customHeight="1">
      <c r="A1" s="37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2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3"/>
    </row>
    <row r="5" spans="1:19" s="3" customFormat="1" ht="15">
      <c r="A5" s="34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"/>
    </row>
    <row r="6" spans="1:19" s="3" customFormat="1">
      <c r="A6" s="7" t="s">
        <v>11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7" t="str">
        <f>"43,0"</f>
        <v>43,0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9">
      <c r="A9" s="14" t="s">
        <v>19</v>
      </c>
      <c r="B9" s="11" t="s">
        <v>20</v>
      </c>
      <c r="C9" s="11" t="s">
        <v>21</v>
      </c>
      <c r="D9" s="15" t="s">
        <v>14</v>
      </c>
      <c r="E9" s="15" t="s">
        <v>22</v>
      </c>
      <c r="F9" s="11" t="s">
        <v>16</v>
      </c>
      <c r="G9" s="11" t="s">
        <v>23</v>
      </c>
      <c r="H9" s="11" t="s">
        <v>17</v>
      </c>
      <c r="I9" s="11" t="s">
        <v>24</v>
      </c>
      <c r="J9" s="16" t="s">
        <v>25</v>
      </c>
      <c r="K9" s="16"/>
      <c r="L9" s="16"/>
      <c r="M9" s="16"/>
      <c r="N9" s="16"/>
      <c r="O9" s="16"/>
      <c r="P9" s="16"/>
      <c r="Q9" s="16"/>
      <c r="R9" s="14" t="str">
        <f>"58,0"</f>
        <v>58,0</v>
      </c>
      <c r="S9" s="15"/>
    </row>
    <row r="10" spans="1:19">
      <c r="A10" s="17" t="s">
        <v>19</v>
      </c>
      <c r="B10" s="12" t="s">
        <v>26</v>
      </c>
      <c r="C10" s="12" t="s">
        <v>21</v>
      </c>
      <c r="D10" s="18" t="s">
        <v>14</v>
      </c>
      <c r="E10" s="18" t="s">
        <v>22</v>
      </c>
      <c r="F10" s="12" t="s">
        <v>16</v>
      </c>
      <c r="G10" s="12" t="s">
        <v>23</v>
      </c>
      <c r="H10" s="12" t="s">
        <v>17</v>
      </c>
      <c r="I10" s="12" t="s">
        <v>24</v>
      </c>
      <c r="J10" s="19" t="s">
        <v>25</v>
      </c>
      <c r="K10" s="19"/>
      <c r="L10" s="19"/>
      <c r="M10" s="19"/>
      <c r="N10" s="19"/>
      <c r="O10" s="19"/>
      <c r="P10" s="19"/>
      <c r="Q10" s="19"/>
      <c r="R10" s="17" t="str">
        <f>"58,0"</f>
        <v>58,0</v>
      </c>
      <c r="S10" s="18"/>
    </row>
    <row r="11" spans="1:19">
      <c r="A11" s="20" t="s">
        <v>28</v>
      </c>
      <c r="B11" s="13" t="s">
        <v>29</v>
      </c>
      <c r="C11" s="13" t="s">
        <v>30</v>
      </c>
      <c r="D11" s="21" t="s">
        <v>14</v>
      </c>
      <c r="E11" s="21" t="s">
        <v>31</v>
      </c>
      <c r="F11" s="13" t="s">
        <v>24</v>
      </c>
      <c r="G11" s="13" t="s">
        <v>32</v>
      </c>
      <c r="H11" s="13" t="s">
        <v>33</v>
      </c>
      <c r="I11" s="22" t="s">
        <v>34</v>
      </c>
      <c r="J11" s="22"/>
      <c r="K11" s="22"/>
      <c r="L11" s="22"/>
      <c r="M11" s="22"/>
      <c r="N11" s="22"/>
      <c r="O11" s="22"/>
      <c r="P11" s="22"/>
      <c r="Q11" s="22"/>
      <c r="R11" s="20" t="str">
        <f>"73,0"</f>
        <v>73,0</v>
      </c>
      <c r="S11" s="21"/>
    </row>
    <row r="13" spans="1:19" ht="1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9">
      <c r="A14" s="7" t="s">
        <v>37</v>
      </c>
      <c r="B14" s="8" t="s">
        <v>38</v>
      </c>
      <c r="C14" s="8" t="s">
        <v>39</v>
      </c>
      <c r="D14" s="9" t="s">
        <v>14</v>
      </c>
      <c r="E14" s="9" t="s">
        <v>40</v>
      </c>
      <c r="F14" s="8" t="s">
        <v>17</v>
      </c>
      <c r="G14" s="8" t="s">
        <v>24</v>
      </c>
      <c r="H14" s="10" t="s">
        <v>32</v>
      </c>
      <c r="I14" s="10"/>
      <c r="J14" s="10"/>
      <c r="K14" s="10"/>
      <c r="L14" s="10"/>
      <c r="M14" s="10"/>
      <c r="N14" s="10"/>
      <c r="O14" s="10"/>
      <c r="P14" s="10"/>
      <c r="Q14" s="10"/>
      <c r="R14" s="7" t="str">
        <f>"58,0"</f>
        <v>58,0</v>
      </c>
      <c r="S14" s="9"/>
    </row>
    <row r="16" spans="1:19" ht="15">
      <c r="A16" s="36" t="s">
        <v>41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9">
      <c r="A17" s="7" t="s">
        <v>43</v>
      </c>
      <c r="B17" s="8" t="s">
        <v>44</v>
      </c>
      <c r="C17" s="8" t="s">
        <v>45</v>
      </c>
      <c r="D17" s="9" t="s">
        <v>14</v>
      </c>
      <c r="E17" s="9" t="s">
        <v>46</v>
      </c>
      <c r="F17" s="8" t="s">
        <v>17</v>
      </c>
      <c r="G17" s="8" t="s">
        <v>24</v>
      </c>
      <c r="H17" s="8" t="s">
        <v>25</v>
      </c>
      <c r="I17" s="8" t="s">
        <v>32</v>
      </c>
      <c r="J17" s="8" t="s">
        <v>33</v>
      </c>
      <c r="K17" s="10" t="s">
        <v>47</v>
      </c>
      <c r="L17" s="10"/>
      <c r="M17" s="10"/>
      <c r="N17" s="10"/>
      <c r="O17" s="10"/>
      <c r="P17" s="10"/>
      <c r="Q17" s="10"/>
      <c r="R17" s="7" t="str">
        <f>"73,0"</f>
        <v>73,0</v>
      </c>
      <c r="S17" s="9"/>
    </row>
    <row r="19" spans="1:19" ht="15">
      <c r="A19" s="36" t="s">
        <v>48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9">
      <c r="A20" s="14" t="s">
        <v>50</v>
      </c>
      <c r="B20" s="11" t="s">
        <v>51</v>
      </c>
      <c r="C20" s="11" t="s">
        <v>52</v>
      </c>
      <c r="D20" s="15" t="s">
        <v>14</v>
      </c>
      <c r="E20" s="15" t="s">
        <v>53</v>
      </c>
      <c r="F20" s="11" t="s">
        <v>24</v>
      </c>
      <c r="G20" s="11" t="s">
        <v>25</v>
      </c>
      <c r="H20" s="11" t="s">
        <v>32</v>
      </c>
      <c r="I20" s="16" t="s">
        <v>33</v>
      </c>
      <c r="J20" s="16"/>
      <c r="K20" s="16"/>
      <c r="L20" s="16"/>
      <c r="M20" s="16"/>
      <c r="N20" s="16"/>
      <c r="O20" s="16"/>
      <c r="P20" s="16"/>
      <c r="Q20" s="16"/>
      <c r="R20" s="14" t="str">
        <f>"68,0"</f>
        <v>68,0</v>
      </c>
      <c r="S20" s="15"/>
    </row>
    <row r="21" spans="1:19">
      <c r="A21" s="20" t="s">
        <v>50</v>
      </c>
      <c r="B21" s="13" t="s">
        <v>54</v>
      </c>
      <c r="C21" s="13" t="s">
        <v>52</v>
      </c>
      <c r="D21" s="21" t="s">
        <v>14</v>
      </c>
      <c r="E21" s="21" t="s">
        <v>53</v>
      </c>
      <c r="F21" s="13" t="s">
        <v>24</v>
      </c>
      <c r="G21" s="13" t="s">
        <v>25</v>
      </c>
      <c r="H21" s="13" t="s">
        <v>32</v>
      </c>
      <c r="I21" s="22" t="s">
        <v>33</v>
      </c>
      <c r="J21" s="22"/>
      <c r="K21" s="22"/>
      <c r="L21" s="22"/>
      <c r="M21" s="22"/>
      <c r="N21" s="22"/>
      <c r="O21" s="22"/>
      <c r="P21" s="22"/>
      <c r="Q21" s="22"/>
      <c r="R21" s="20" t="str">
        <f>"68,0"</f>
        <v>68,0</v>
      </c>
      <c r="S21" s="21"/>
    </row>
    <row r="23" spans="1:19" ht="15">
      <c r="A23" s="36" t="s">
        <v>55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9">
      <c r="A24" s="7" t="s">
        <v>57</v>
      </c>
      <c r="B24" s="8" t="s">
        <v>58</v>
      </c>
      <c r="C24" s="8" t="s">
        <v>59</v>
      </c>
      <c r="D24" s="9" t="s">
        <v>14</v>
      </c>
      <c r="E24" s="9" t="s">
        <v>60</v>
      </c>
      <c r="F24" s="8" t="s">
        <v>33</v>
      </c>
      <c r="G24" s="8" t="s">
        <v>47</v>
      </c>
      <c r="H24" s="8" t="s">
        <v>61</v>
      </c>
      <c r="I24" s="10" t="s">
        <v>62</v>
      </c>
      <c r="J24" s="10"/>
      <c r="K24" s="10"/>
      <c r="L24" s="10"/>
      <c r="M24" s="10"/>
      <c r="N24" s="10"/>
      <c r="O24" s="10"/>
      <c r="P24" s="10"/>
      <c r="Q24" s="10"/>
      <c r="R24" s="7" t="str">
        <f>"83,0"</f>
        <v>83,0</v>
      </c>
      <c r="S24" s="9"/>
    </row>
    <row r="26" spans="1:19" ht="15">
      <c r="A26" s="36" t="s">
        <v>63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9">
      <c r="A27" s="14" t="s">
        <v>65</v>
      </c>
      <c r="B27" s="11" t="s">
        <v>66</v>
      </c>
      <c r="C27" s="11" t="s">
        <v>67</v>
      </c>
      <c r="D27" s="15" t="s">
        <v>14</v>
      </c>
      <c r="E27" s="15" t="s">
        <v>68</v>
      </c>
      <c r="F27" s="11" t="s">
        <v>69</v>
      </c>
      <c r="G27" s="11" t="s">
        <v>70</v>
      </c>
      <c r="H27" s="11" t="s">
        <v>71</v>
      </c>
      <c r="I27" s="16"/>
      <c r="J27" s="16"/>
      <c r="K27" s="16"/>
      <c r="L27" s="16"/>
      <c r="M27" s="16"/>
      <c r="N27" s="16"/>
      <c r="O27" s="16"/>
      <c r="P27" s="16"/>
      <c r="Q27" s="16"/>
      <c r="R27" s="14" t="str">
        <f>"95,5"</f>
        <v>95,5</v>
      </c>
      <c r="S27" s="15"/>
    </row>
    <row r="28" spans="1:19">
      <c r="A28" s="17" t="s">
        <v>73</v>
      </c>
      <c r="B28" s="12" t="s">
        <v>74</v>
      </c>
      <c r="C28" s="12" t="s">
        <v>75</v>
      </c>
      <c r="D28" s="18" t="s">
        <v>14</v>
      </c>
      <c r="E28" s="18" t="s">
        <v>76</v>
      </c>
      <c r="F28" s="12" t="s">
        <v>47</v>
      </c>
      <c r="G28" s="12" t="s">
        <v>69</v>
      </c>
      <c r="H28" s="12" t="s">
        <v>77</v>
      </c>
      <c r="I28" s="19" t="s">
        <v>70</v>
      </c>
      <c r="J28" s="19"/>
      <c r="K28" s="19"/>
      <c r="L28" s="19"/>
      <c r="M28" s="19"/>
      <c r="N28" s="19"/>
      <c r="O28" s="19"/>
      <c r="P28" s="19"/>
      <c r="Q28" s="19"/>
      <c r="R28" s="17" t="str">
        <f>"90,5"</f>
        <v>90,5</v>
      </c>
      <c r="S28" s="18"/>
    </row>
    <row r="29" spans="1:19">
      <c r="A29" s="17" t="s">
        <v>79</v>
      </c>
      <c r="B29" s="12" t="s">
        <v>80</v>
      </c>
      <c r="C29" s="12" t="s">
        <v>81</v>
      </c>
      <c r="D29" s="18" t="s">
        <v>14</v>
      </c>
      <c r="E29" s="18" t="s">
        <v>82</v>
      </c>
      <c r="F29" s="12" t="s">
        <v>25</v>
      </c>
      <c r="G29" s="12" t="s">
        <v>32</v>
      </c>
      <c r="H29" s="12" t="s">
        <v>33</v>
      </c>
      <c r="I29" s="19" t="s">
        <v>34</v>
      </c>
      <c r="J29" s="19"/>
      <c r="K29" s="19"/>
      <c r="L29" s="19"/>
      <c r="M29" s="19"/>
      <c r="N29" s="19"/>
      <c r="O29" s="19"/>
      <c r="P29" s="19"/>
      <c r="Q29" s="19"/>
      <c r="R29" s="17" t="str">
        <f>"73,0"</f>
        <v>73,0</v>
      </c>
      <c r="S29" s="18"/>
    </row>
    <row r="30" spans="1:19">
      <c r="A30" s="17" t="s">
        <v>83</v>
      </c>
      <c r="B30" s="12" t="s">
        <v>84</v>
      </c>
      <c r="C30" s="12" t="s">
        <v>81</v>
      </c>
      <c r="D30" s="18" t="s">
        <v>14</v>
      </c>
      <c r="E30" s="18" t="s">
        <v>82</v>
      </c>
      <c r="F30" s="12" t="s">
        <v>25</v>
      </c>
      <c r="G30" s="12" t="s">
        <v>32</v>
      </c>
      <c r="H30" s="12" t="s">
        <v>33</v>
      </c>
      <c r="I30" s="19" t="s">
        <v>34</v>
      </c>
      <c r="J30" s="19"/>
      <c r="K30" s="19"/>
      <c r="L30" s="19"/>
      <c r="M30" s="19"/>
      <c r="N30" s="19"/>
      <c r="O30" s="19"/>
      <c r="P30" s="19"/>
      <c r="Q30" s="19"/>
      <c r="R30" s="17" t="str">
        <f>"73,0"</f>
        <v>73,0</v>
      </c>
      <c r="S30" s="18"/>
    </row>
    <row r="31" spans="1:19">
      <c r="A31" s="20" t="s">
        <v>86</v>
      </c>
      <c r="B31" s="13" t="s">
        <v>87</v>
      </c>
      <c r="C31" s="13" t="s">
        <v>88</v>
      </c>
      <c r="D31" s="21" t="s">
        <v>14</v>
      </c>
      <c r="E31" s="21" t="s">
        <v>82</v>
      </c>
      <c r="F31" s="13" t="s">
        <v>25</v>
      </c>
      <c r="G31" s="22" t="s">
        <v>32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0" t="str">
        <f>"63,0"</f>
        <v>63,0</v>
      </c>
      <c r="S31" s="21" t="s">
        <v>89</v>
      </c>
    </row>
    <row r="33" spans="1:4" ht="15">
      <c r="D33" s="23" t="s">
        <v>90</v>
      </c>
    </row>
    <row r="34" spans="1:4" ht="15">
      <c r="D34" s="23" t="s">
        <v>91</v>
      </c>
    </row>
    <row r="35" spans="1:4" ht="15">
      <c r="D35" s="23" t="s">
        <v>92</v>
      </c>
    </row>
    <row r="36" spans="1:4">
      <c r="D36" s="6" t="s">
        <v>93</v>
      </c>
    </row>
    <row r="37" spans="1:4">
      <c r="D37" s="6" t="s">
        <v>94</v>
      </c>
    </row>
    <row r="38" spans="1:4">
      <c r="D38" s="6" t="s">
        <v>95</v>
      </c>
    </row>
    <row r="41" spans="1:4" ht="18">
      <c r="A41" s="24" t="s">
        <v>96</v>
      </c>
      <c r="B41" s="25"/>
    </row>
    <row r="42" spans="1:4" ht="15">
      <c r="A42" s="26" t="s">
        <v>97</v>
      </c>
      <c r="B42" s="27"/>
    </row>
    <row r="43" spans="1:4" ht="14.25">
      <c r="A43" s="29"/>
      <c r="B43" s="30" t="s">
        <v>98</v>
      </c>
    </row>
    <row r="44" spans="1:4" ht="15">
      <c r="A44" s="31" t="s">
        <v>0</v>
      </c>
      <c r="B44" s="31" t="s">
        <v>99</v>
      </c>
      <c r="C44" s="31" t="s">
        <v>100</v>
      </c>
      <c r="D44" s="31"/>
    </row>
    <row r="45" spans="1:4">
      <c r="A45" s="28" t="s">
        <v>10</v>
      </c>
      <c r="B45" s="3" t="s">
        <v>98</v>
      </c>
      <c r="C45" s="3" t="s">
        <v>101</v>
      </c>
      <c r="D45" s="4" t="s">
        <v>102</v>
      </c>
    </row>
    <row r="48" spans="1:4" ht="15">
      <c r="A48" s="26" t="s">
        <v>103</v>
      </c>
      <c r="B48" s="27"/>
    </row>
    <row r="49" spans="1:4" ht="14.25">
      <c r="A49" s="29"/>
      <c r="B49" s="30" t="s">
        <v>104</v>
      </c>
    </row>
    <row r="50" spans="1:4" ht="15">
      <c r="A50" s="31" t="s">
        <v>0</v>
      </c>
      <c r="B50" s="31" t="s">
        <v>99</v>
      </c>
      <c r="C50" s="31" t="s">
        <v>100</v>
      </c>
      <c r="D50" s="31"/>
    </row>
    <row r="51" spans="1:4">
      <c r="A51" s="28" t="s">
        <v>42</v>
      </c>
      <c r="B51" s="3" t="s">
        <v>104</v>
      </c>
      <c r="C51" s="3" t="s">
        <v>105</v>
      </c>
      <c r="D51" s="4" t="s">
        <v>106</v>
      </c>
    </row>
    <row r="52" spans="1:4">
      <c r="A52" s="28" t="s">
        <v>18</v>
      </c>
      <c r="B52" s="3" t="s">
        <v>104</v>
      </c>
      <c r="C52" s="3" t="s">
        <v>101</v>
      </c>
      <c r="D52" s="4" t="s">
        <v>107</v>
      </c>
    </row>
    <row r="54" spans="1:4" ht="14.25">
      <c r="A54" s="29"/>
      <c r="B54" s="30" t="s">
        <v>98</v>
      </c>
    </row>
    <row r="55" spans="1:4" ht="15">
      <c r="A55" s="31" t="s">
        <v>0</v>
      </c>
      <c r="B55" s="31" t="s">
        <v>99</v>
      </c>
      <c r="C55" s="31" t="s">
        <v>100</v>
      </c>
      <c r="D55" s="31"/>
    </row>
    <row r="56" spans="1:4">
      <c r="A56" s="28" t="s">
        <v>64</v>
      </c>
      <c r="B56" s="3" t="s">
        <v>98</v>
      </c>
      <c r="C56" s="3" t="s">
        <v>108</v>
      </c>
      <c r="D56" s="4" t="s">
        <v>109</v>
      </c>
    </row>
    <row r="57" spans="1:4">
      <c r="A57" s="28" t="s">
        <v>72</v>
      </c>
      <c r="B57" s="3" t="s">
        <v>98</v>
      </c>
      <c r="C57" s="3" t="s">
        <v>108</v>
      </c>
      <c r="D57" s="4" t="s">
        <v>110</v>
      </c>
    </row>
    <row r="58" spans="1:4">
      <c r="A58" s="28" t="s">
        <v>78</v>
      </c>
      <c r="B58" s="3" t="s">
        <v>98</v>
      </c>
      <c r="C58" s="3" t="s">
        <v>108</v>
      </c>
      <c r="D58" s="4" t="s">
        <v>111</v>
      </c>
    </row>
    <row r="59" spans="1:4">
      <c r="A59" s="28" t="s">
        <v>49</v>
      </c>
      <c r="B59" s="3" t="s">
        <v>98</v>
      </c>
      <c r="C59" s="3" t="s">
        <v>112</v>
      </c>
      <c r="D59" s="4" t="s">
        <v>113</v>
      </c>
    </row>
    <row r="60" spans="1:4">
      <c r="A60" s="28" t="s">
        <v>18</v>
      </c>
      <c r="B60" s="3" t="s">
        <v>98</v>
      </c>
      <c r="C60" s="3" t="s">
        <v>101</v>
      </c>
      <c r="D60" s="4" t="s">
        <v>107</v>
      </c>
    </row>
    <row r="61" spans="1:4">
      <c r="A61" s="28" t="s">
        <v>36</v>
      </c>
      <c r="B61" s="3" t="s">
        <v>98</v>
      </c>
      <c r="C61" s="3" t="s">
        <v>114</v>
      </c>
      <c r="D61" s="4" t="s">
        <v>115</v>
      </c>
    </row>
    <row r="63" spans="1:4" ht="14.25">
      <c r="A63" s="29"/>
      <c r="B63" s="30" t="s">
        <v>116</v>
      </c>
    </row>
    <row r="64" spans="1:4" ht="15">
      <c r="A64" s="31" t="s">
        <v>0</v>
      </c>
      <c r="B64" s="31" t="s">
        <v>99</v>
      </c>
      <c r="C64" s="31" t="s">
        <v>100</v>
      </c>
      <c r="D64" s="31"/>
    </row>
    <row r="65" spans="1:4">
      <c r="A65" s="28" t="s">
        <v>56</v>
      </c>
      <c r="B65" s="3" t="s">
        <v>116</v>
      </c>
      <c r="C65" s="3" t="s">
        <v>117</v>
      </c>
      <c r="D65" s="4" t="s">
        <v>118</v>
      </c>
    </row>
    <row r="66" spans="1:4">
      <c r="A66" s="28" t="s">
        <v>27</v>
      </c>
      <c r="B66" s="3" t="s">
        <v>116</v>
      </c>
      <c r="C66" s="3" t="s">
        <v>101</v>
      </c>
      <c r="D66" s="4" t="s">
        <v>119</v>
      </c>
    </row>
    <row r="67" spans="1:4">
      <c r="A67" s="28" t="s">
        <v>78</v>
      </c>
      <c r="B67" s="3" t="s">
        <v>116</v>
      </c>
      <c r="C67" s="3" t="s">
        <v>108</v>
      </c>
      <c r="D67" s="4" t="s">
        <v>120</v>
      </c>
    </row>
    <row r="68" spans="1:4">
      <c r="A68" s="28" t="s">
        <v>49</v>
      </c>
      <c r="B68" s="3" t="s">
        <v>116</v>
      </c>
      <c r="C68" s="3" t="s">
        <v>112</v>
      </c>
      <c r="D68" s="4" t="s">
        <v>121</v>
      </c>
    </row>
    <row r="69" spans="1:4">
      <c r="A69" s="28" t="s">
        <v>85</v>
      </c>
      <c r="B69" s="3" t="s">
        <v>116</v>
      </c>
      <c r="C69" s="3" t="s">
        <v>108</v>
      </c>
      <c r="D69" s="4" t="s">
        <v>122</v>
      </c>
    </row>
  </sheetData>
  <mergeCells count="16">
    <mergeCell ref="F3:Q3"/>
    <mergeCell ref="A1:S2"/>
    <mergeCell ref="A3:A4"/>
    <mergeCell ref="B3:B4"/>
    <mergeCell ref="C3:C4"/>
    <mergeCell ref="S3:S4"/>
    <mergeCell ref="E3:E4"/>
    <mergeCell ref="D3:D4"/>
    <mergeCell ref="R3:R4"/>
    <mergeCell ref="A23:R23"/>
    <mergeCell ref="A26:R26"/>
    <mergeCell ref="A5:R5"/>
    <mergeCell ref="A8:R8"/>
    <mergeCell ref="A13:R13"/>
    <mergeCell ref="A16:R16"/>
    <mergeCell ref="A19:R19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«Excalibur»</vt:lpstr>
      <vt:lpstr>«Rus brick»</vt:lpstr>
      <vt:lpstr>«Rus HUB»</vt:lpstr>
      <vt:lpstr>«Rus Axle»</vt:lpstr>
      <vt:lpstr>«Rus rul»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2019-10-30T17:44:07Z</dcterms:modified>
</cp:coreProperties>
</file>